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ps.utility.pge.com/sites/WWCI/PMO/Wildfire Mitigation Plan/2020 WMP Discovery/CalAdvocates/055 (2021WMP-21)/"/>
    </mc:Choice>
  </mc:AlternateContent>
  <xr:revisionPtr revIDLastSave="0" documentId="13_ncr:1_{80A6FBD3-3D80-4F2D-84FA-1EBBB9075FDB}" xr6:coauthVersionLast="45" xr6:coauthVersionMax="45" xr10:uidLastSave="{00000000-0000-0000-0000-000000000000}"/>
  <bookViews>
    <workbookView xWindow="-120" yWindow="-120" windowWidth="20730" windowHeight="11160" xr2:uid="{28031A6E-410E-4645-97E5-E311C42DCCB7}"/>
  </bookViews>
  <sheets>
    <sheet name="Sheet1" sheetId="1" r:id="rId1"/>
  </sheets>
  <externalReferences>
    <externalReference r:id="rId2"/>
  </externalReferenc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2" i="1" l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2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3" i="1"/>
  <c r="L4" i="1"/>
  <c r="L5" i="1"/>
  <c r="L6" i="1"/>
  <c r="L7" i="1"/>
  <c r="L8" i="1"/>
  <c r="L9" i="1"/>
  <c r="L10" i="1"/>
  <c r="L11" i="1"/>
  <c r="L12" i="1"/>
  <c r="L13" i="1"/>
  <c r="L14" i="1"/>
  <c r="L2" i="1"/>
  <c r="F14" i="1" l="1"/>
  <c r="F13" i="1"/>
  <c r="F12" i="1"/>
  <c r="D4" i="1"/>
  <c r="D3" i="1"/>
  <c r="D2" i="1"/>
  <c r="E4" i="1"/>
  <c r="E3" i="1"/>
  <c r="E2" i="1"/>
  <c r="F4" i="1"/>
  <c r="F3" i="1"/>
  <c r="F2" i="1"/>
  <c r="K6" i="1" l="1"/>
  <c r="K7" i="1"/>
  <c r="K8" i="1"/>
  <c r="K9" i="1"/>
  <c r="K10" i="1"/>
  <c r="K11" i="1"/>
  <c r="K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tc={6275F0F0-BEE5-4B0B-A49F-4A4C16AB2FF9}</author>
    <author>Mason, Derek</author>
    <author>tc={7F3CC030-5208-41AD-8E90-C159E96E934C}</author>
    <author>tc={5B5FF4E3-3EB7-4911-BA11-90C756297408}</author>
    <author>tc={0DC8F3C3-E66F-41CD-9E4D-BBB285222A41}</author>
    <author>tc={1AC3C6BD-C5CF-4021-9585-D5ABB37DA159}</author>
    <author>tc={2C1484C6-8739-4017-B23F-06694626271E}</author>
  </authors>
  <commentList>
    <comment ref="A1" authorId="0" shapeId="0" xr:uid="{6275F0F0-BEE5-4B0B-A49F-4A4C16AB2FF9}">
      <text>
        <t>[Threaded comment]
Your version of Excel allows you to read this threaded comment; however, any edits to it will get removed if the file is opened in a newer version of Excel. Learn more: https://go.microsoft.com/fwlink/?linkid=870924
Comment:
    Reporting Year</t>
      </text>
    </comment>
    <comment ref="C1" authorId="1" shapeId="0" xr:uid="{179058F4-AEC2-40EF-B537-6FC1FCAAEFDA}">
      <text>
        <r>
          <rPr>
            <b/>
            <sz val="9"/>
            <color indexed="81"/>
            <rFont val="Tahoma"/>
            <family val="2"/>
          </rPr>
          <t>Mason, Derek:</t>
        </r>
        <r>
          <rPr>
            <sz val="9"/>
            <color indexed="81"/>
            <rFont val="Tahoma"/>
            <family val="2"/>
          </rPr>
          <t xml:space="preserve">
Double click on a description to view span information for that order.</t>
        </r>
      </text>
    </comment>
    <comment ref="G1" authorId="2" shapeId="0" xr:uid="{7F3CC030-5208-41AD-8E90-C159E96E934C}">
      <text>
        <t>[Threaded comment]
Your version of Excel allows you to read this threaded comment; however, any edits to it will get removed if the file is opened in a newer version of Excel. Learn more: https://go.microsoft.com/fwlink/?linkid=870924
Comment:
    Work Plan EOD Date</t>
      </text>
    </comment>
    <comment ref="H1" authorId="3" shapeId="0" xr:uid="{5B5FF4E3-3EB7-4911-BA11-90C756297408}">
      <text>
        <t>[Threaded comment]
Your version of Excel allows you to read this threaded comment; however, any edits to it will get removed if the file is opened in a newer version of Excel. Learn more: https://go.microsoft.com/fwlink/?linkid=870924
Comment:
    Extracted Operative Date where available in SAP.</t>
      </text>
    </comment>
    <comment ref="G9" authorId="4" shapeId="0" xr:uid="{0DC8F3C3-E66F-41CD-9E4D-BBB285222A41}">
      <text>
        <t>[Threaded comment]
Your version of Excel allows you to read this threaded comment; however, any edits to it will get removed if the file is opened in a newer version of Excel. Learn more: https://go.microsoft.com/fwlink/?linkid=870924
Comment:
    P6 Business Case Date</t>
      </text>
    </comment>
    <comment ref="I9" authorId="5" shapeId="0" xr:uid="{1AC3C6BD-C5CF-4021-9585-D5ABB37DA159}">
      <text>
        <t>[Threaded comment]
Your version of Excel allows you to read this threaded comment; however, any edits to it will get removed if the file is opened in a newer version of Excel. Learn more: https://go.microsoft.com/fwlink/?linkid=870924
Comment:
    P6 Construction Start Date</t>
      </text>
    </comment>
    <comment ref="J9" authorId="6" shapeId="0" xr:uid="{2C1484C6-8739-4017-B23F-06694626271E}">
      <text>
        <t>[Threaded comment]
Your version of Excel allows you to read this threaded comment; however, any edits to it will get removed if the file is opened in a newer version of Excel. Learn more: https://go.microsoft.com/fwlink/?linkid=870924
Comment:
    CN24 Out Date</t>
      </text>
    </comment>
  </commentList>
</comments>
</file>

<file path=xl/sharedStrings.xml><?xml version="1.0" encoding="utf-8"?>
<sst xmlns="http://schemas.openxmlformats.org/spreadsheetml/2006/main" count="529" uniqueCount="191">
  <si>
    <t>Order</t>
  </si>
  <si>
    <t>Order Description</t>
  </si>
  <si>
    <t>Planned Conductor Miles</t>
  </si>
  <si>
    <t>Total Installed Miles</t>
  </si>
  <si>
    <t>UG Miles</t>
  </si>
  <si>
    <t>CWSP - MORAGA 1102 &amp; 1104 - OCB</t>
  </si>
  <si>
    <t>OCGC FULTON 1107-OH TO UG MARK W SPG</t>
  </si>
  <si>
    <t>CWSP-COLUMBIA HILL 1101-LR 2212 PH4</t>
  </si>
  <si>
    <t>CWSP - MORAGA 1101 - LR108540 - PH5</t>
  </si>
  <si>
    <t>SILVERADO 2104 RECONDUCTOR - PHASE 2</t>
  </si>
  <si>
    <t>OCGC CWSP: X-1104 OH RECOND SKYLINE</t>
  </si>
  <si>
    <t>CWSP - LOS GATOS 1106 - LB44 - PHASE 2.1</t>
  </si>
  <si>
    <t>Project Start Date</t>
  </si>
  <si>
    <t>Project Completed Date</t>
  </si>
  <si>
    <t>Year</t>
  </si>
  <si>
    <t>HFTD</t>
  </si>
  <si>
    <t>Approx months in Construction</t>
  </si>
  <si>
    <t>Construction Start Baseline</t>
  </si>
  <si>
    <t>Construction Complete Baseline</t>
  </si>
  <si>
    <t>OCGC - 2018 MONTE RIO 1112 OH TO UG DEMO</t>
  </si>
  <si>
    <t>OCGC CWSP: ANGWIN OH TO UG DEMO - PH 2</t>
  </si>
  <si>
    <t>OCGC PIH SILVERADO 2104 - ANGWIN UG_PH 2</t>
  </si>
  <si>
    <t>N/A</t>
  </si>
  <si>
    <t>CWSP- BUCOCAMP - SKYWAY PARADISE TIE PH2</t>
  </si>
  <si>
    <t>FRRB - WYANDOTTE 1103 - BALD ROCK ZONE 2</t>
  </si>
  <si>
    <t>CWSP - EL DORADO 2101 - 19752 - PH 4.1</t>
  </si>
  <si>
    <t>PSPS - RINCON 1101 1103 SYSTEM HARDENING</t>
  </si>
  <si>
    <t>PSPS - RINCON 1102 1104 SYSTEM HARDENING</t>
  </si>
  <si>
    <t>ECOP - SILVERADO 2104 - H05-LR726</t>
  </si>
  <si>
    <t>FRRB - HMB 1103 655644 PH1.1 SM COUNTY</t>
  </si>
  <si>
    <t>FRRB - HMB 1103 655644 PH2.1 SC COUNTY</t>
  </si>
  <si>
    <t>ECOP - SILVERADO 2104 - H05 - LR726 PH 2</t>
  </si>
  <si>
    <t>ECOP - SILVERADO 2104 - H05 - LR726 PH 3</t>
  </si>
  <si>
    <t>PSPS - OAKHURST 1101 - OAKHURST</t>
  </si>
  <si>
    <t>FRRB - BIG BEND 1102 - LAKE MADRONE PH1</t>
  </si>
  <si>
    <t>FRRB - WYANDOTTE 1103 - BALD ROCK ZONE 3</t>
  </si>
  <si>
    <t>FRRB - BIG BEND 1102 - LAKE MADRONE PH2</t>
  </si>
  <si>
    <t>FRRB - WYANDOTTE 1103 - BALD ROCK ZONE 6</t>
  </si>
  <si>
    <t>FRRB - WYANDOTTE 1103 - BALD ROCK ZONE 7</t>
  </si>
  <si>
    <t>FRRB - WYANDOTTE 1103 - HWY 162</t>
  </si>
  <si>
    <t>CWSP - VACAVILLE 11046542 PH 1.3</t>
  </si>
  <si>
    <t>CWSP - VACAVILLE 11046542 - PH 2.3</t>
  </si>
  <si>
    <t>CWSP - MIDDLETOWN 1101118494 PH 1.2</t>
  </si>
  <si>
    <t>FRRB - WYANDOTTE 1103 - W1 PH1.1</t>
  </si>
  <si>
    <t>FRRB - WYANDOTTE 1103 - W2 PH2.1</t>
  </si>
  <si>
    <t>FRRB - WYANDOTTE 1103 - W1 PH 1.2</t>
  </si>
  <si>
    <t>FRRB - WYANDOTTE 1103 - W1 PH 1.3</t>
  </si>
  <si>
    <t>FRRB - WYANDOTTE 1103 - W1 PH 1.4</t>
  </si>
  <si>
    <t>FRRB - WYANDOTTE 1103 - W1 PH 1.5</t>
  </si>
  <si>
    <t>FRRB - WYANDOTTE 1103 - W1 PH 1.6</t>
  </si>
  <si>
    <t>FRRB - WYANDOTTE 1103 - W1 PH 1.7</t>
  </si>
  <si>
    <t>FRRB - WYANDOTTE 1103 - W1 PH 1.8</t>
  </si>
  <si>
    <t>FRRB - WYANDOTTE 1103 - W1 PH 1.9</t>
  </si>
  <si>
    <t>FRRB - WYANDOTTE 1103 - W1 PH1.10</t>
  </si>
  <si>
    <t>FRRB - WYANDOTTE 1103 - W1 PH1.11</t>
  </si>
  <si>
    <t>FRRB - WYANDOTTE 1103 - W1 PH1.12</t>
  </si>
  <si>
    <t>FRRB - WYANDOTTE 1103 - W1 PH1.13</t>
  </si>
  <si>
    <t>FRRB - WYANDOTTE 1103 - W1 PH1.14</t>
  </si>
  <si>
    <t>FRRB - WYANDOTTE 1103 - W2 - PH2.2</t>
  </si>
  <si>
    <t>FRRB - WYANDOTTE 1103 - W2 - PH2.3</t>
  </si>
  <si>
    <t>FRRB - WYANDOTTE 1103 - W2 - PH2.4</t>
  </si>
  <si>
    <t>FRRB - WYANDOTTE 1103 - W2 - PH2.5</t>
  </si>
  <si>
    <t>FRRB - BIG BEND 1102 - LAKE MADRONE PH3</t>
  </si>
  <si>
    <t>FRRB - WYANDOTTE 1103 - W3 PH3.1</t>
  </si>
  <si>
    <t>FRRB - WYANDOTTE 1103 - W4 PH 4.1</t>
  </si>
  <si>
    <t>FRRB - WYANDOTTE 1103 - W4 PH 4.2</t>
  </si>
  <si>
    <t>FRRB - BIG BEND 1102 - LAKE MADRONE PH4</t>
  </si>
  <si>
    <t>FRRB - WYANDOTTE 1103 - W2 PH2.6</t>
  </si>
  <si>
    <t>FRRB - WYANDOTTE 1103 - W2 PH2.7</t>
  </si>
  <si>
    <t>FRRB - WYANDOTTE 1103 - W2 PH2.8</t>
  </si>
  <si>
    <t>FRRB - WYANDOTTE 1103 - W3 PH3.9</t>
  </si>
  <si>
    <t>FRRB - WYANDOTTE 1103 - W4 PH 4.8</t>
  </si>
  <si>
    <t>FRRB - WYANDOTTE 1103 - W4 PH 4.9</t>
  </si>
  <si>
    <t>FRRB - WYANDOTTE 1103 - W4 PH 4.10</t>
  </si>
  <si>
    <t>FRRB - WYANDOTTE 1103 - W3 PH3.2</t>
  </si>
  <si>
    <t>FRRB - WYANDOTTE 1103 - W3 PH3.3</t>
  </si>
  <si>
    <t>FRRB - WYANDOTTE 1103 - W3 PH3.4</t>
  </si>
  <si>
    <t>FRRB - WYANDOTTE 1103 - W3 PH3.5</t>
  </si>
  <si>
    <t>FRRB - WYANDOTTE 1103 - W3 PH3.6</t>
  </si>
  <si>
    <t>FRRB - WYANDOTTE 1103 - W3 PH3.8</t>
  </si>
  <si>
    <t>FRRB - WYANDOTTE 1103 - W4 PH 4.3</t>
  </si>
  <si>
    <t>FRRB - WYANDOTTE 1103 - W4 PH 4.4</t>
  </si>
  <si>
    <t>FRRB - WYANDOTTE 1103 - W4 PH 4.5</t>
  </si>
  <si>
    <t>FRRB - WYANDOTTE 1103 - W4 PH 4.6</t>
  </si>
  <si>
    <t>FRRB - WYANDOTTE 1103 - W4 PH 4.7</t>
  </si>
  <si>
    <t>FRRB - WYANDOTTE 1103 - W2 PH2.9</t>
  </si>
  <si>
    <t>FRRB - WYANDOTTE 1103 - W2 PH2.10</t>
  </si>
  <si>
    <t>FRRB - WYANDOTTE 1103 - W2 PH2.11</t>
  </si>
  <si>
    <t>FRRB - WYANDOTTE 1103 - W2 PH2.12</t>
  </si>
  <si>
    <t>FRRB - WYANDOTTE 1103 - W2 PH2.13</t>
  </si>
  <si>
    <t>CWSP-STANISLAUS 1702-LR1804&amp;4905-PH 1.1</t>
  </si>
  <si>
    <t>CWSP - VACAVILLE 11046542 PH 1.1</t>
  </si>
  <si>
    <t>CWSP - OREGON TRAIL 110335002 PH1.1</t>
  </si>
  <si>
    <t>PSPS - ESKATON VILLAGE - PLACERVILLE 111</t>
  </si>
  <si>
    <t>PSPS - WEST MAIN ST / RESERVOIR ST - PLA</t>
  </si>
  <si>
    <t>PSPS - MOUNTAIN QUARRIES 2101 - COOL</t>
  </si>
  <si>
    <t>PSPS- MARTELL1101/OLETA1101-SUTTER CREEK</t>
  </si>
  <si>
    <t>PSPS - CALISTOGA 1102 - W/O NAPA RIVER</t>
  </si>
  <si>
    <t>PSPS - DUNBAR 1101 - OAKMONT</t>
  </si>
  <si>
    <t>PSPS - PLACERVILLE 2106 MICROGRID PH 1.1</t>
  </si>
  <si>
    <t>CWSP - OREGON TRAIL 110335002 PH3.1</t>
  </si>
  <si>
    <t>CWSP - OREGON TRAIL 110335002 PH4.1</t>
  </si>
  <si>
    <t>CWSP - VACAVILLE 11046542 - PH 2.5</t>
  </si>
  <si>
    <t>CWSP - MIDDLETOWN 1103 LR 830 PH 1.6</t>
  </si>
  <si>
    <t>CWSP - VACAVILLE 11046542 - PH 2.2</t>
  </si>
  <si>
    <t>PSPS - DUNBAR 1101 - OAKMONT PH 2</t>
  </si>
  <si>
    <t>PSPS - DUNBAR 1101 - OAKMONT PH 3</t>
  </si>
  <si>
    <t>CWSP - HIGHLANDS 1102628 PH 1.2</t>
  </si>
  <si>
    <t>CWSP - HIGHLANDS 1102628 PH 1.3</t>
  </si>
  <si>
    <t>CWSP - OREGON TRAIL 110335002 PH1.3</t>
  </si>
  <si>
    <t>CWSP - OREGON TRAIL 110335002 PH1.5</t>
  </si>
  <si>
    <t>PSPS - PLACERVILLE 2106 MICROGRID PH 1.2</t>
  </si>
  <si>
    <t>PSPS - PLACERVILLE 2106 MICROGRID PH 1.3</t>
  </si>
  <si>
    <t>CWSP - OREGON TRAIL 110335002 PH3.6</t>
  </si>
  <si>
    <t>CWSP - OREGON TRAIL 110335002 PHASE 6.3</t>
  </si>
  <si>
    <t>PSPS - MARTELL 1101 - SUTTER CREEK PH1.3</t>
  </si>
  <si>
    <t>ECOP-MIDDLETOWN 1101-H12-LR548-PH2.15</t>
  </si>
  <si>
    <t>ECOP-MIDDLETOWN 1101-H12-LR548-PH2.16</t>
  </si>
  <si>
    <t>INST ROSSMOOR 1109 FDR_MORAGA BK5 EMERG</t>
  </si>
  <si>
    <t>CWSP - EL DORADO 2101 - 19752 - PH 1.1</t>
  </si>
  <si>
    <t>CWSP - EL DORADO 2101 - 19752 - PH 2.1</t>
  </si>
  <si>
    <t>CWSP-SHINGLE SPRINGS 2109-LR 9372-PH1.1</t>
  </si>
  <si>
    <t>CWSP-SHINGLE SPRINGS 2109-LR 9372-PH2.1</t>
  </si>
  <si>
    <t>CWSP-SHINGLE SPRINGS 2109-LR 9372-PH3.1</t>
  </si>
  <si>
    <t>CWSP-KONOCTI 1102-LR 532 PH 2</t>
  </si>
  <si>
    <t>CWSP-KONOCTI 1102-LR 532 PH 8</t>
  </si>
  <si>
    <t>CWSP - EL DORADO 2101 - 19752 - PH 1.3</t>
  </si>
  <si>
    <t>CWSP - EL DORADO 2101 - 19752 -PHASE 2.3</t>
  </si>
  <si>
    <t>CWSP - PINE GROVE 1102 - LR1222 - PH 1.2</t>
  </si>
  <si>
    <t>PSPS - SNEATH LANE 1107 - LR 48338</t>
  </si>
  <si>
    <t>PSPS - FROGTOWN 1702 - CB</t>
  </si>
  <si>
    <t>ECOP-MIDDLETOWN 1101-H12-LR548-PH1.1</t>
  </si>
  <si>
    <t>ECOP-MIDDLETOWN 1101-H12-LR548-PH3.1</t>
  </si>
  <si>
    <t>ECOP - LAS GALLINAS A 1105 - H01-LR99904</t>
  </si>
  <si>
    <t>ECOP - CLAYTON 2212 - H01-LR2951</t>
  </si>
  <si>
    <t>ECOP-MIDDLETOWN 1101-H16-LR48212 PH2.1</t>
  </si>
  <si>
    <t>ECOP - DIAMOND SPRINGS 1107 - H02-LR1402</t>
  </si>
  <si>
    <t>ECOP - FULTON 1107 - H02-LR604 PH1.1</t>
  </si>
  <si>
    <t>CWSP - MIDDLETOWN 1103 LR 830 PH 1.1</t>
  </si>
  <si>
    <t>CWSP - KESWICK 1101 LR 1586 PH 1.1</t>
  </si>
  <si>
    <t>CWSP - TIDEWATER 210614072 PH 1.1</t>
  </si>
  <si>
    <t>CWSP - KIRKER 2104442850 PH 1.1</t>
  </si>
  <si>
    <t>CWSP - MOUNTAIN QUARRIES 21016953 PH1.1</t>
  </si>
  <si>
    <t>CWSP - MIDDLETOWN 1103 - LR 830 PH2.1</t>
  </si>
  <si>
    <t>CWSP - MIDDLETOWN 1103 - LR 830 PH3.1</t>
  </si>
  <si>
    <t>PSPS - BANGOR 1101 CB - MICROGRID</t>
  </si>
  <si>
    <t>PSPS - BRUNSWICK 1110 - MORGAN RANCH DR</t>
  </si>
  <si>
    <t>PSPS - WYANDOTTE 1109 - MOORETOWN RANCHE</t>
  </si>
  <si>
    <t>ECOP - LAS GALLINAS A 1105 PH 2</t>
  </si>
  <si>
    <t>CWSP - BUCKS CREEK 1101 CB PH 2</t>
  </si>
  <si>
    <t>CWSP - BUCKS CREEK 1101 CB PH 3</t>
  </si>
  <si>
    <t>ECOP - FULTON 1107 - H02-LR604 PH 1.2</t>
  </si>
  <si>
    <t>ECOP-MIDDLETOWN 1101-H16-LR48212 PH2.2</t>
  </si>
  <si>
    <t>CWSP - KESWICK 1101 LR 1586 PH 1.3</t>
  </si>
  <si>
    <t>CWSP - KESWICK 1101 LR 1586 PH 1.4</t>
  </si>
  <si>
    <t>CWSP - POTTER VALLEY PH 110564118 PH 1.2</t>
  </si>
  <si>
    <t>CWSP - WYANDOTTE 110932586 PH 1.2</t>
  </si>
  <si>
    <t>CWSP-SHINGLE SPRINGS 2109-LR 9372-PH2.3</t>
  </si>
  <si>
    <t>ECOP-MIDDLETOWN 1101-H12-LR548-PH1.2</t>
  </si>
  <si>
    <t>ECOP-MIDDLETOWN 1101-H12-LR548-PH2.9</t>
  </si>
  <si>
    <t>ECOP-MIDDLETOWN 1101-H12-LR548-PH2.10</t>
  </si>
  <si>
    <t>ECOP-MIDDLETOWN 1101-H12-LR548-PH2.11</t>
  </si>
  <si>
    <t>ECOP-MIDDLETOWN 1101-H12-LR548-PH2.12</t>
  </si>
  <si>
    <t>ECOP-MIDDLETOWN 1101-H12-LR548-PH2.13</t>
  </si>
  <si>
    <t>ECOP-MIDDLETOWN 1101-H12-LR548-PH2.14</t>
  </si>
  <si>
    <t>ECOP-MIDDLETOWN 1101-H12-LR548-PH3.2</t>
  </si>
  <si>
    <t>ECOP-MIDDLETOWN 1101-H12-LR548-PH3.8</t>
  </si>
  <si>
    <t>ECOP-MIDDLETOWN 1101-H16-LR48212 PH1.5</t>
  </si>
  <si>
    <t>ECOP-MIDDLETOWN 1101-H16-LR48212 PH1.6</t>
  </si>
  <si>
    <t>CWSP - MIDDLETOWN 1102 -LR 302610 PH 1.3</t>
  </si>
  <si>
    <t>CWSP - MIDDLETOWN 1102 -LR 302610 PH 1.5</t>
  </si>
  <si>
    <t>CWSP - MIDDLETOWN 1103 - LR 830 PH3.2</t>
  </si>
  <si>
    <t>CWSP - MIDDLETOWN 1103 - LR 830 PH3.3</t>
  </si>
  <si>
    <t>CWSP - MIDDLETOWN 1103 - LR 830 PH3.4</t>
  </si>
  <si>
    <t>CWSP - MIDDLETOWN 1103 - LR 830 PH2.2</t>
  </si>
  <si>
    <t>CWSP - TIDEWATER 210614072 PH 1.2</t>
  </si>
  <si>
    <t>CWSP - MOUNTAIN QUARRIES 21016953 PH 1.2</t>
  </si>
  <si>
    <t>CWSP - OREGON TRAIL 110335002 PH2.3</t>
  </si>
  <si>
    <t>CWSP - OREGON TRAIL 110335002 PH2.4</t>
  </si>
  <si>
    <t>CWSP - OREGON TRAIL 110335002 PH2.5</t>
  </si>
  <si>
    <t>ECOP-MIDDLETOWN 1101-H12-LR548-PH3.9</t>
  </si>
  <si>
    <t>ECOP-MIDDLETOWN 1101-H12-LR548-PH3.10</t>
  </si>
  <si>
    <t>ECOP-MIDDLETOWN 1101-H12-LR548-PH3.11</t>
  </si>
  <si>
    <t>ECOP-MIDDLETOWN 1101-H12-LR548-PH3.12</t>
  </si>
  <si>
    <t>ECEIVED SIZE CATCWSP-KONOCTI 1102-LR 532</t>
  </si>
  <si>
    <t>Latitude</t>
  </si>
  <si>
    <t>Longitude</t>
  </si>
  <si>
    <t>C</t>
  </si>
  <si>
    <t>Tier 3 - Extreme</t>
  </si>
  <si>
    <t>Tier 2 - Elevated</t>
  </si>
  <si>
    <t xml:space="preserve"> 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</si>
</sst>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2"/>
      <name val="Calibri"/>
      <family val="2"/>
      <scheme val="minor"/>
    </font>
    <font>
      <sz val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0" fontId="5" fillId="0" borderId="0" xfId="0" applyFont="1"/>
    <xf numFmtId="0" fontId="6" fillId="0" borderId="1" xfId="1" applyFont="1" applyBorder="1" applyAlignment="1">
      <alignment horizontal="left"/>
    </xf>
    <xf numFmtId="0" fontId="7" fillId="0" borderId="1" xfId="1" applyFont="1" applyBorder="1" applyAlignment="1">
      <alignment horizontal="left"/>
    </xf>
    <xf numFmtId="2" fontId="6" fillId="0" borderId="1" xfId="1" applyNumberFormat="1" applyFont="1" applyBorder="1" applyAlignment="1">
      <alignment horizontal="right"/>
    </xf>
    <xf numFmtId="14" fontId="6" fillId="0" borderId="1" xfId="1" applyNumberFormat="1" applyFont="1" applyBorder="1" applyAlignment="1">
      <alignment horizontal="right"/>
    </xf>
    <xf numFmtId="0" fontId="6" fillId="0" borderId="1" xfId="1" applyFont="1" applyFill="1" applyBorder="1" applyAlignment="1">
      <alignment horizontal="left"/>
    </xf>
    <xf numFmtId="14" fontId="6" fillId="0" borderId="1" xfId="1" applyNumberFormat="1" applyFont="1" applyBorder="1" applyAlignment="1">
      <alignment horizontal="center"/>
    </xf>
    <xf numFmtId="0" fontId="6" fillId="0" borderId="1" xfId="1" applyFont="1" applyBorder="1"/>
    <xf numFmtId="0" fontId="7" fillId="0" borderId="1" xfId="0" applyFont="1" applyBorder="1"/>
    <xf numFmtId="2" fontId="6" fillId="0" borderId="1" xfId="1" applyNumberFormat="1" applyFont="1" applyBorder="1"/>
    <xf numFmtId="1" fontId="6" fillId="0" borderId="1" xfId="1" applyNumberFormat="1" applyFont="1" applyBorder="1" applyAlignment="1">
      <alignment horizontal="right"/>
    </xf>
    <xf numFmtId="2" fontId="7" fillId="0" borderId="1" xfId="0" applyNumberFormat="1" applyFont="1" applyBorder="1"/>
    <xf numFmtId="2" fontId="8" fillId="3" borderId="1" xfId="1" applyNumberFormat="1" applyFont="1" applyFill="1" applyBorder="1" applyAlignment="1">
      <alignment horizontal="center" vertical="top" wrapText="1"/>
    </xf>
    <xf numFmtId="14" fontId="5" fillId="0" borderId="1" xfId="0" applyNumberFormat="1" applyFont="1" applyBorder="1"/>
    <xf numFmtId="164" fontId="5" fillId="0" borderId="1" xfId="0" applyNumberFormat="1" applyFont="1" applyBorder="1"/>
    <xf numFmtId="0" fontId="9" fillId="2" borderId="1" xfId="1" applyFont="1" applyFill="1" applyBorder="1" applyAlignment="1">
      <alignment horizontal="center" vertical="top" wrapText="1"/>
    </xf>
    <xf numFmtId="2" fontId="9" fillId="3" borderId="1" xfId="1" applyNumberFormat="1" applyFont="1" applyFill="1" applyBorder="1" applyAlignment="1">
      <alignment horizontal="center" vertical="top" wrapText="1"/>
    </xf>
    <xf numFmtId="2" fontId="9" fillId="3" borderId="2" xfId="1" applyNumberFormat="1" applyFont="1" applyFill="1" applyBorder="1" applyAlignment="1">
      <alignment horizontal="center" vertical="top" wrapText="1"/>
    </xf>
    <xf numFmtId="14" fontId="5" fillId="0" borderId="2" xfId="0" applyNumberFormat="1" applyFont="1" applyBorder="1"/>
    <xf numFmtId="0" fontId="5" fillId="0" borderId="2" xfId="0" applyFont="1" applyBorder="1"/>
  </cellXfs>
  <cellStyles count="3">
    <cellStyle name="Normal" xfId="0" builtinId="0"/>
    <cellStyle name="Normal 2" xfId="2" xr:uid="{4605F826-7829-4700-AAB9-FC569125F1C7}"/>
    <cellStyle name="Normal 7" xfId="1" xr:uid="{E7417B43-208F-4825-AA5E-F68940A8CE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ge-my.sharepoint.com/personal/r5r4_pge_com/Documents/Desktop/Core%20Programs/Cal%20PA%20Requests/WSHP%20Project%20Log%20(All)%20Report%202021-04-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HP Project Log (All)"/>
    </sheetNames>
    <sheetDataSet>
      <sheetData sheetId="0">
        <row r="7">
          <cell r="C7">
            <v>31354988</v>
          </cell>
          <cell r="ES7">
            <v>38.2123952739</v>
          </cell>
          <cell r="ET7">
            <v>-122.21107329669999</v>
          </cell>
        </row>
        <row r="8">
          <cell r="C8">
            <v>31434881</v>
          </cell>
          <cell r="ES8">
            <v>0</v>
          </cell>
          <cell r="ET8">
            <v>0</v>
          </cell>
        </row>
        <row r="9">
          <cell r="C9">
            <v>35030568</v>
          </cell>
          <cell r="ES9">
            <v>0</v>
          </cell>
          <cell r="ET9">
            <v>0</v>
          </cell>
        </row>
        <row r="10">
          <cell r="C10">
            <v>35031662</v>
          </cell>
          <cell r="ES10">
            <v>37.193269999999998</v>
          </cell>
          <cell r="ET10">
            <v>-122.02042</v>
          </cell>
        </row>
        <row r="11">
          <cell r="C11">
            <v>35031663</v>
          </cell>
          <cell r="ES11">
            <v>0</v>
          </cell>
          <cell r="ET11">
            <v>0</v>
          </cell>
        </row>
        <row r="12">
          <cell r="C12">
            <v>35040742</v>
          </cell>
          <cell r="ES12">
            <v>38.414649544500001</v>
          </cell>
          <cell r="ET12">
            <v>-122.9513861108</v>
          </cell>
        </row>
        <row r="13">
          <cell r="C13">
            <v>35052718</v>
          </cell>
          <cell r="ES13">
            <v>38.565309999999997</v>
          </cell>
          <cell r="ET13">
            <v>-122.44159999999999</v>
          </cell>
        </row>
        <row r="14">
          <cell r="C14">
            <v>35056733</v>
          </cell>
          <cell r="ES14">
            <v>38.782119999999999</v>
          </cell>
          <cell r="ET14">
            <v>-120.60941</v>
          </cell>
        </row>
        <row r="15">
          <cell r="C15">
            <v>35057010</v>
          </cell>
          <cell r="ES15">
            <v>38.782119999999999</v>
          </cell>
          <cell r="ET15">
            <v>-120.60941</v>
          </cell>
        </row>
        <row r="16">
          <cell r="C16">
            <v>35057018</v>
          </cell>
          <cell r="ES16">
            <v>38.782119999999999</v>
          </cell>
          <cell r="ET16">
            <v>-120.60941</v>
          </cell>
        </row>
        <row r="17">
          <cell r="C17">
            <v>35058026</v>
          </cell>
          <cell r="ES17">
            <v>38.759309999999999</v>
          </cell>
          <cell r="ET17">
            <v>-120.50873</v>
          </cell>
        </row>
        <row r="18">
          <cell r="C18">
            <v>35060993</v>
          </cell>
          <cell r="ES18">
            <v>0</v>
          </cell>
          <cell r="ET18">
            <v>0</v>
          </cell>
        </row>
        <row r="19">
          <cell r="C19">
            <v>35060994</v>
          </cell>
          <cell r="ES19">
            <v>0</v>
          </cell>
          <cell r="ET19">
            <v>0</v>
          </cell>
        </row>
        <row r="20">
          <cell r="C20">
            <v>35062374</v>
          </cell>
          <cell r="ES20">
            <v>0</v>
          </cell>
          <cell r="ET20">
            <v>0</v>
          </cell>
        </row>
        <row r="21">
          <cell r="C21">
            <v>35062375</v>
          </cell>
          <cell r="ES21">
            <v>0</v>
          </cell>
          <cell r="ET21">
            <v>0</v>
          </cell>
        </row>
        <row r="22">
          <cell r="C22">
            <v>35062376</v>
          </cell>
          <cell r="ES22">
            <v>0</v>
          </cell>
          <cell r="ET22">
            <v>0</v>
          </cell>
        </row>
        <row r="23">
          <cell r="C23">
            <v>35072147</v>
          </cell>
          <cell r="ES23">
            <v>37.215949999999999</v>
          </cell>
          <cell r="ET23">
            <v>-121.98842</v>
          </cell>
        </row>
        <row r="24">
          <cell r="C24">
            <v>35089880</v>
          </cell>
          <cell r="ES24">
            <v>0</v>
          </cell>
          <cell r="ET24">
            <v>0</v>
          </cell>
        </row>
        <row r="25">
          <cell r="C25">
            <v>35094389</v>
          </cell>
          <cell r="ES25">
            <v>38.902360000000002</v>
          </cell>
          <cell r="ET25">
            <v>-122.75192</v>
          </cell>
        </row>
        <row r="26">
          <cell r="C26">
            <v>35094395</v>
          </cell>
          <cell r="ES26">
            <v>38.902360000000002</v>
          </cell>
          <cell r="ET26">
            <v>-122.75192</v>
          </cell>
        </row>
        <row r="27">
          <cell r="C27">
            <v>35094513</v>
          </cell>
          <cell r="ES27">
            <v>0</v>
          </cell>
          <cell r="ET27">
            <v>0</v>
          </cell>
        </row>
        <row r="28">
          <cell r="C28">
            <v>35094519</v>
          </cell>
          <cell r="ES28">
            <v>0</v>
          </cell>
          <cell r="ET28">
            <v>0</v>
          </cell>
        </row>
        <row r="29">
          <cell r="C29">
            <v>35095161</v>
          </cell>
          <cell r="ES29">
            <v>0</v>
          </cell>
          <cell r="ET29">
            <v>0</v>
          </cell>
        </row>
        <row r="30">
          <cell r="C30">
            <v>35095163</v>
          </cell>
          <cell r="ES30">
            <v>38.435995588799997</v>
          </cell>
          <cell r="ET30">
            <v>-120.55611037360001</v>
          </cell>
        </row>
        <row r="31">
          <cell r="C31">
            <v>35095164</v>
          </cell>
          <cell r="ES31">
            <v>0</v>
          </cell>
          <cell r="ET31">
            <v>0</v>
          </cell>
        </row>
        <row r="32">
          <cell r="C32">
            <v>35098621</v>
          </cell>
          <cell r="ES32">
            <v>0</v>
          </cell>
          <cell r="ET32">
            <v>0</v>
          </cell>
        </row>
        <row r="33">
          <cell r="C33">
            <v>35103325</v>
          </cell>
          <cell r="ES33">
            <v>0</v>
          </cell>
          <cell r="ET33">
            <v>0</v>
          </cell>
        </row>
        <row r="34">
          <cell r="C34">
            <v>35109541</v>
          </cell>
          <cell r="ES34">
            <v>0</v>
          </cell>
          <cell r="ET34">
            <v>0</v>
          </cell>
        </row>
        <row r="35">
          <cell r="C35">
            <v>35109546</v>
          </cell>
          <cell r="ES35">
            <v>0</v>
          </cell>
          <cell r="ET35">
            <v>0</v>
          </cell>
        </row>
        <row r="36">
          <cell r="C36">
            <v>35112076</v>
          </cell>
          <cell r="ES36">
            <v>0</v>
          </cell>
          <cell r="ET36">
            <v>0</v>
          </cell>
        </row>
        <row r="37">
          <cell r="C37">
            <v>35113871</v>
          </cell>
          <cell r="ES37">
            <v>0</v>
          </cell>
          <cell r="ET37">
            <v>0</v>
          </cell>
        </row>
        <row r="38">
          <cell r="C38">
            <v>35113998</v>
          </cell>
          <cell r="ES38">
            <v>38.462800000000001</v>
          </cell>
          <cell r="ET38">
            <v>-120.5299</v>
          </cell>
        </row>
        <row r="39">
          <cell r="C39">
            <v>35114040</v>
          </cell>
          <cell r="ES39">
            <v>0</v>
          </cell>
          <cell r="ET39">
            <v>0</v>
          </cell>
        </row>
        <row r="40">
          <cell r="C40">
            <v>35114046</v>
          </cell>
          <cell r="ES40">
            <v>38.435998827799999</v>
          </cell>
          <cell r="ET40">
            <v>-120.55621708220001</v>
          </cell>
        </row>
        <row r="41">
          <cell r="C41">
            <v>35114431</v>
          </cell>
          <cell r="ES41">
            <v>0</v>
          </cell>
          <cell r="ET41">
            <v>0</v>
          </cell>
        </row>
        <row r="42">
          <cell r="C42">
            <v>35116512</v>
          </cell>
          <cell r="ES42">
            <v>0</v>
          </cell>
          <cell r="ET42">
            <v>0</v>
          </cell>
        </row>
        <row r="43">
          <cell r="C43">
            <v>35116801</v>
          </cell>
          <cell r="ES43">
            <v>38.044103309999997</v>
          </cell>
          <cell r="ET43">
            <v>-120.24792898</v>
          </cell>
        </row>
        <row r="44">
          <cell r="C44">
            <v>35119972</v>
          </cell>
          <cell r="ES44">
            <v>37.205599999999997</v>
          </cell>
          <cell r="ET44">
            <v>-122.04782</v>
          </cell>
        </row>
        <row r="45">
          <cell r="C45">
            <v>35120949</v>
          </cell>
          <cell r="ES45">
            <v>0</v>
          </cell>
          <cell r="ET45">
            <v>0</v>
          </cell>
        </row>
        <row r="46">
          <cell r="C46">
            <v>35129304</v>
          </cell>
          <cell r="ES46">
            <v>0</v>
          </cell>
          <cell r="ET46">
            <v>0</v>
          </cell>
        </row>
        <row r="47">
          <cell r="C47">
            <v>35129767</v>
          </cell>
          <cell r="ES47">
            <v>39.274993830500001</v>
          </cell>
          <cell r="ET47">
            <v>-121.0207397346</v>
          </cell>
        </row>
        <row r="48">
          <cell r="C48">
            <v>35144941</v>
          </cell>
          <cell r="ES48">
            <v>36.992445637099998</v>
          </cell>
          <cell r="ET48">
            <v>-121.98267537789999</v>
          </cell>
        </row>
        <row r="49">
          <cell r="C49">
            <v>35144943</v>
          </cell>
          <cell r="ES49">
            <v>36.978573964900001</v>
          </cell>
          <cell r="ET49">
            <v>-121.866611791</v>
          </cell>
        </row>
        <row r="50">
          <cell r="C50">
            <v>35144944</v>
          </cell>
          <cell r="ES50">
            <v>37.643304221699999</v>
          </cell>
          <cell r="ET50">
            <v>-122.4679372069</v>
          </cell>
        </row>
        <row r="51">
          <cell r="C51">
            <v>35145001</v>
          </cell>
          <cell r="ES51">
            <v>0</v>
          </cell>
          <cell r="ET51">
            <v>0</v>
          </cell>
        </row>
        <row r="52">
          <cell r="C52">
            <v>35145002</v>
          </cell>
          <cell r="ES52">
            <v>0</v>
          </cell>
          <cell r="ET52">
            <v>0</v>
          </cell>
        </row>
        <row r="53">
          <cell r="C53">
            <v>35145003</v>
          </cell>
          <cell r="ES53">
            <v>0</v>
          </cell>
          <cell r="ET53">
            <v>0</v>
          </cell>
        </row>
        <row r="54">
          <cell r="C54">
            <v>35145004</v>
          </cell>
          <cell r="ES54">
            <v>37.862400000000001</v>
          </cell>
          <cell r="ET54">
            <v>-122.08617</v>
          </cell>
        </row>
        <row r="55">
          <cell r="C55">
            <v>35145006</v>
          </cell>
          <cell r="ES55">
            <v>0</v>
          </cell>
          <cell r="ET55">
            <v>0</v>
          </cell>
        </row>
        <row r="56">
          <cell r="C56">
            <v>35145522</v>
          </cell>
          <cell r="ES56">
            <v>0</v>
          </cell>
          <cell r="ET56">
            <v>0</v>
          </cell>
        </row>
        <row r="57">
          <cell r="C57">
            <v>35145524</v>
          </cell>
          <cell r="ES57">
            <v>0</v>
          </cell>
          <cell r="ET57">
            <v>0</v>
          </cell>
        </row>
        <row r="58">
          <cell r="C58">
            <v>35145525</v>
          </cell>
          <cell r="ES58">
            <v>0</v>
          </cell>
          <cell r="ET58">
            <v>0</v>
          </cell>
        </row>
        <row r="59">
          <cell r="C59">
            <v>35145540</v>
          </cell>
          <cell r="ES59">
            <v>38.045290000000001</v>
          </cell>
          <cell r="ET59">
            <v>-120.5253</v>
          </cell>
        </row>
        <row r="60">
          <cell r="C60">
            <v>35160091</v>
          </cell>
          <cell r="ES60">
            <v>0</v>
          </cell>
          <cell r="ET60">
            <v>0</v>
          </cell>
        </row>
        <row r="61">
          <cell r="C61">
            <v>35160095</v>
          </cell>
          <cell r="ES61">
            <v>0</v>
          </cell>
          <cell r="ET61">
            <v>0</v>
          </cell>
        </row>
        <row r="62">
          <cell r="C62">
            <v>35160096</v>
          </cell>
          <cell r="ES62">
            <v>0</v>
          </cell>
          <cell r="ET62">
            <v>0</v>
          </cell>
        </row>
        <row r="63">
          <cell r="C63">
            <v>35160097</v>
          </cell>
          <cell r="ES63">
            <v>0</v>
          </cell>
          <cell r="ET63">
            <v>0</v>
          </cell>
        </row>
        <row r="64">
          <cell r="C64">
            <v>35160341</v>
          </cell>
          <cell r="ES64">
            <v>0</v>
          </cell>
          <cell r="ET64">
            <v>0</v>
          </cell>
        </row>
        <row r="65">
          <cell r="C65">
            <v>35160342</v>
          </cell>
          <cell r="ES65">
            <v>0</v>
          </cell>
          <cell r="ET65">
            <v>0</v>
          </cell>
        </row>
        <row r="66">
          <cell r="C66">
            <v>35160346</v>
          </cell>
          <cell r="ES66">
            <v>0</v>
          </cell>
          <cell r="ET66">
            <v>0</v>
          </cell>
        </row>
        <row r="67">
          <cell r="C67">
            <v>35174478</v>
          </cell>
          <cell r="ES67">
            <v>38.757626755399997</v>
          </cell>
          <cell r="ET67">
            <v>-122.6357688602</v>
          </cell>
        </row>
        <row r="68">
          <cell r="C68">
            <v>35174501</v>
          </cell>
          <cell r="ES68">
            <v>38.352566065799998</v>
          </cell>
          <cell r="ET68">
            <v>-122.5225854799</v>
          </cell>
        </row>
        <row r="69">
          <cell r="C69">
            <v>35191319</v>
          </cell>
          <cell r="ES69">
            <v>38.046023469399998</v>
          </cell>
          <cell r="ET69">
            <v>-122.645956126</v>
          </cell>
        </row>
        <row r="70">
          <cell r="C70">
            <v>35192280</v>
          </cell>
          <cell r="ES70">
            <v>37.868240210099998</v>
          </cell>
          <cell r="ET70">
            <v>-121.8573188096</v>
          </cell>
        </row>
        <row r="71">
          <cell r="C71">
            <v>35192282</v>
          </cell>
          <cell r="ES71">
            <v>38.723794472900003</v>
          </cell>
          <cell r="ET71">
            <v>-122.6196520102</v>
          </cell>
        </row>
        <row r="72">
          <cell r="C72">
            <v>35192284</v>
          </cell>
          <cell r="ES72">
            <v>38.6153875802</v>
          </cell>
          <cell r="ET72">
            <v>-122.4314761012</v>
          </cell>
        </row>
        <row r="73">
          <cell r="C73">
            <v>35192291</v>
          </cell>
          <cell r="ES73">
            <v>38.721544891699999</v>
          </cell>
          <cell r="ET73">
            <v>-120.8714143138</v>
          </cell>
        </row>
        <row r="74">
          <cell r="C74">
            <v>35192292</v>
          </cell>
          <cell r="ES74">
            <v>38.552698254299997</v>
          </cell>
          <cell r="ET74">
            <v>-122.713240652</v>
          </cell>
        </row>
        <row r="75">
          <cell r="C75">
            <v>35217271</v>
          </cell>
          <cell r="ES75">
            <v>38.756121877200002</v>
          </cell>
          <cell r="ET75">
            <v>-122.6051515791</v>
          </cell>
        </row>
        <row r="76">
          <cell r="C76">
            <v>35217272</v>
          </cell>
          <cell r="ES76">
            <v>40.625298890300002</v>
          </cell>
          <cell r="ET76">
            <v>-122.4633268508</v>
          </cell>
        </row>
        <row r="77">
          <cell r="C77">
            <v>35217274</v>
          </cell>
          <cell r="ES77">
            <v>37.255110000000002</v>
          </cell>
          <cell r="ET77">
            <v>-122.38153</v>
          </cell>
        </row>
        <row r="78">
          <cell r="C78">
            <v>35217275</v>
          </cell>
          <cell r="ES78">
            <v>37.255110000000002</v>
          </cell>
          <cell r="ET78">
            <v>-122.38153</v>
          </cell>
        </row>
        <row r="79">
          <cell r="C79">
            <v>35219093</v>
          </cell>
          <cell r="ES79">
            <v>37.963170220199999</v>
          </cell>
          <cell r="ET79">
            <v>-121.9407094108</v>
          </cell>
        </row>
        <row r="80">
          <cell r="C80">
            <v>35219096</v>
          </cell>
          <cell r="ES80">
            <v>37.9907487551</v>
          </cell>
          <cell r="ET80">
            <v>-121.8959934893</v>
          </cell>
        </row>
        <row r="81">
          <cell r="C81">
            <v>35219276</v>
          </cell>
          <cell r="ES81">
            <v>38.342274531599998</v>
          </cell>
          <cell r="ET81">
            <v>-122.0077073162</v>
          </cell>
        </row>
        <row r="82">
          <cell r="C82">
            <v>35219281</v>
          </cell>
          <cell r="ES82">
            <v>38.8982850306</v>
          </cell>
          <cell r="ET82">
            <v>-120.9826874816</v>
          </cell>
        </row>
        <row r="83">
          <cell r="C83">
            <v>35219289</v>
          </cell>
          <cell r="ES83">
            <v>40.624197799900003</v>
          </cell>
          <cell r="ET83">
            <v>-122.3038556381</v>
          </cell>
        </row>
        <row r="84">
          <cell r="C84">
            <v>35219542</v>
          </cell>
          <cell r="ES84">
            <v>38.730697769899997</v>
          </cell>
          <cell r="ET84">
            <v>-120.7827972</v>
          </cell>
        </row>
        <row r="85">
          <cell r="C85">
            <v>35219543</v>
          </cell>
          <cell r="ES85">
            <v>38.729301929400002</v>
          </cell>
          <cell r="ET85">
            <v>-120.79978525830001</v>
          </cell>
        </row>
        <row r="86">
          <cell r="C86">
            <v>35220895</v>
          </cell>
          <cell r="ES86">
            <v>38.756929999999997</v>
          </cell>
          <cell r="ET86">
            <v>-122.607</v>
          </cell>
        </row>
        <row r="87">
          <cell r="C87">
            <v>35220896</v>
          </cell>
          <cell r="ES87">
            <v>38.756929999999997</v>
          </cell>
          <cell r="ET87">
            <v>-122.607</v>
          </cell>
        </row>
        <row r="88">
          <cell r="C88">
            <v>35223024</v>
          </cell>
          <cell r="ES88">
            <v>38.615220364499997</v>
          </cell>
          <cell r="ET88">
            <v>-122.42933930869999</v>
          </cell>
        </row>
        <row r="89">
          <cell r="C89">
            <v>35223026</v>
          </cell>
          <cell r="ES89">
            <v>38.615220364499997</v>
          </cell>
          <cell r="ET89">
            <v>-122.42933930869999</v>
          </cell>
        </row>
        <row r="90">
          <cell r="C90">
            <v>35223030</v>
          </cell>
          <cell r="ES90">
            <v>39.387815832299999</v>
          </cell>
          <cell r="ET90">
            <v>-121.4038010547</v>
          </cell>
        </row>
        <row r="91">
          <cell r="C91">
            <v>35223032</v>
          </cell>
          <cell r="ES91">
            <v>38.885756309400001</v>
          </cell>
          <cell r="ET91">
            <v>-121.01573035280001</v>
          </cell>
        </row>
        <row r="92">
          <cell r="C92">
            <v>35223036</v>
          </cell>
          <cell r="ES92">
            <v>39.23759767</v>
          </cell>
          <cell r="ET92">
            <v>-121.05918367690001</v>
          </cell>
        </row>
        <row r="93">
          <cell r="C93">
            <v>35223037</v>
          </cell>
          <cell r="ES93">
            <v>37.322726590499997</v>
          </cell>
          <cell r="ET93">
            <v>-119.6344289147</v>
          </cell>
        </row>
        <row r="94">
          <cell r="C94">
            <v>35223038</v>
          </cell>
          <cell r="ES94">
            <v>38.394922164299999</v>
          </cell>
          <cell r="ET94">
            <v>-120.80401538770001</v>
          </cell>
        </row>
        <row r="95">
          <cell r="C95">
            <v>35223039</v>
          </cell>
          <cell r="ES95">
            <v>39.473773155099998</v>
          </cell>
          <cell r="ET95">
            <v>-121.5307369898</v>
          </cell>
        </row>
        <row r="96">
          <cell r="C96">
            <v>35223060</v>
          </cell>
          <cell r="ES96">
            <v>39.5617629025</v>
          </cell>
          <cell r="ET96">
            <v>-120.8274251844</v>
          </cell>
        </row>
        <row r="97">
          <cell r="C97">
            <v>35223062</v>
          </cell>
          <cell r="ES97">
            <v>38.576566594900001</v>
          </cell>
          <cell r="ET97">
            <v>-122.583856032</v>
          </cell>
        </row>
        <row r="98">
          <cell r="C98">
            <v>35223063</v>
          </cell>
          <cell r="ES98">
            <v>38.443770628999999</v>
          </cell>
          <cell r="ET98">
            <v>-122.601997918</v>
          </cell>
        </row>
        <row r="99">
          <cell r="C99">
            <v>35223343</v>
          </cell>
          <cell r="ES99">
            <v>39.644356273600003</v>
          </cell>
          <cell r="ET99">
            <v>-121.4313754312</v>
          </cell>
        </row>
        <row r="100">
          <cell r="C100">
            <v>35223344</v>
          </cell>
          <cell r="ES100">
            <v>39.639387442299999</v>
          </cell>
          <cell r="ET100">
            <v>-121.42948523920001</v>
          </cell>
        </row>
        <row r="101">
          <cell r="C101">
            <v>35223345</v>
          </cell>
          <cell r="ES101">
            <v>39.634824561800002</v>
          </cell>
          <cell r="ET101">
            <v>-121.39146122130001</v>
          </cell>
        </row>
        <row r="102">
          <cell r="C102">
            <v>35223615</v>
          </cell>
          <cell r="ES102">
            <v>38.044261708800001</v>
          </cell>
          <cell r="ET102">
            <v>-122.6155402973</v>
          </cell>
        </row>
        <row r="103">
          <cell r="C103">
            <v>35224377</v>
          </cell>
          <cell r="ES103">
            <v>0</v>
          </cell>
          <cell r="ET103">
            <v>0</v>
          </cell>
        </row>
        <row r="104">
          <cell r="C104">
            <v>35224712</v>
          </cell>
          <cell r="ES104">
            <v>0</v>
          </cell>
          <cell r="ET104">
            <v>0</v>
          </cell>
        </row>
        <row r="105">
          <cell r="C105">
            <v>35224713</v>
          </cell>
          <cell r="ES105">
            <v>0</v>
          </cell>
          <cell r="ET105">
            <v>0</v>
          </cell>
        </row>
        <row r="106">
          <cell r="C106">
            <v>35225594</v>
          </cell>
          <cell r="ES106">
            <v>38.548994708999999</v>
          </cell>
          <cell r="ET106">
            <v>-122.7200037061</v>
          </cell>
        </row>
        <row r="107">
          <cell r="C107">
            <v>35225821</v>
          </cell>
          <cell r="ES107">
            <v>39.644356273600003</v>
          </cell>
          <cell r="ET107">
            <v>-121.4313754312</v>
          </cell>
        </row>
        <row r="108">
          <cell r="C108">
            <v>35225822</v>
          </cell>
          <cell r="ES108">
            <v>39.639387442299999</v>
          </cell>
          <cell r="ET108">
            <v>-121.42948523920001</v>
          </cell>
        </row>
        <row r="109">
          <cell r="C109">
            <v>35225823</v>
          </cell>
          <cell r="ES109">
            <v>39.634824561800002</v>
          </cell>
          <cell r="ET109">
            <v>-121.39146122130001</v>
          </cell>
        </row>
        <row r="110">
          <cell r="C110">
            <v>35225824</v>
          </cell>
          <cell r="ES110">
            <v>39.504746855100002</v>
          </cell>
          <cell r="ET110">
            <v>-121.4524455916</v>
          </cell>
        </row>
        <row r="111">
          <cell r="C111">
            <v>35225827</v>
          </cell>
          <cell r="ES111">
            <v>40.624197799900003</v>
          </cell>
          <cell r="ET111">
            <v>-122.3038556381</v>
          </cell>
        </row>
        <row r="112">
          <cell r="C112">
            <v>35225828</v>
          </cell>
          <cell r="ES112">
            <v>40.624197799900003</v>
          </cell>
          <cell r="ET112">
            <v>-122.3038556381</v>
          </cell>
        </row>
        <row r="113">
          <cell r="C113">
            <v>35226621</v>
          </cell>
          <cell r="ES113">
            <v>38.724923339999997</v>
          </cell>
          <cell r="ET113">
            <v>-122.61857708469999</v>
          </cell>
        </row>
        <row r="114">
          <cell r="C114">
            <v>35226628</v>
          </cell>
          <cell r="ES114">
            <v>40.625298890300002</v>
          </cell>
          <cell r="ET114">
            <v>-122.4633268508</v>
          </cell>
        </row>
        <row r="115">
          <cell r="C115">
            <v>35226629</v>
          </cell>
          <cell r="ES115">
            <v>40.625298890300002</v>
          </cell>
          <cell r="ET115">
            <v>-122.4633268508</v>
          </cell>
        </row>
        <row r="116">
          <cell r="C116">
            <v>35226632</v>
          </cell>
          <cell r="ES116">
            <v>39.362043739199997</v>
          </cell>
          <cell r="ET116">
            <v>-123.1283155908</v>
          </cell>
        </row>
        <row r="117">
          <cell r="C117">
            <v>35226659</v>
          </cell>
          <cell r="ES117">
            <v>39.3422256498</v>
          </cell>
          <cell r="ET117">
            <v>-121.0614864037</v>
          </cell>
        </row>
        <row r="118">
          <cell r="C118">
            <v>35226700</v>
          </cell>
        </row>
        <row r="119">
          <cell r="C119">
            <v>35226723</v>
          </cell>
          <cell r="ES119">
            <v>39.3422256498</v>
          </cell>
          <cell r="ET119">
            <v>-121.0614864037</v>
          </cell>
        </row>
        <row r="120">
          <cell r="C120">
            <v>35226849</v>
          </cell>
          <cell r="ES120">
            <v>38.7138066443</v>
          </cell>
          <cell r="ET120">
            <v>-120.939378342</v>
          </cell>
        </row>
        <row r="121">
          <cell r="C121">
            <v>35226857</v>
          </cell>
          <cell r="ES121">
            <v>38.7576842271</v>
          </cell>
          <cell r="ET121">
            <v>-122.6359104599</v>
          </cell>
        </row>
        <row r="122">
          <cell r="C122">
            <v>35226873</v>
          </cell>
          <cell r="ES122">
            <v>38.7576842271</v>
          </cell>
          <cell r="ET122">
            <v>-122.6359104599</v>
          </cell>
        </row>
        <row r="123">
          <cell r="C123">
            <v>35226878</v>
          </cell>
          <cell r="ES123">
            <v>38.7576842271</v>
          </cell>
          <cell r="ET123">
            <v>-122.6359104599</v>
          </cell>
        </row>
        <row r="124">
          <cell r="C124">
            <v>35227001</v>
          </cell>
          <cell r="ES124">
            <v>38.7576842271</v>
          </cell>
          <cell r="ET124">
            <v>-122.6359104599</v>
          </cell>
        </row>
        <row r="125">
          <cell r="C125">
            <v>35227002</v>
          </cell>
          <cell r="ES125">
            <v>38.7576842271</v>
          </cell>
          <cell r="ET125">
            <v>-122.6359104599</v>
          </cell>
        </row>
        <row r="126">
          <cell r="C126">
            <v>35227003</v>
          </cell>
          <cell r="ES126">
            <v>38.7576842271</v>
          </cell>
          <cell r="ET126">
            <v>-122.6359104599</v>
          </cell>
        </row>
        <row r="127">
          <cell r="C127">
            <v>35227004</v>
          </cell>
          <cell r="ES127">
            <v>38.7576842271</v>
          </cell>
          <cell r="ET127">
            <v>-122.6359104599</v>
          </cell>
        </row>
        <row r="128">
          <cell r="C128">
            <v>35227007</v>
          </cell>
          <cell r="ES128">
            <v>38.7576842271</v>
          </cell>
          <cell r="ET128">
            <v>-122.6359104599</v>
          </cell>
        </row>
        <row r="129">
          <cell r="C129">
            <v>35227025</v>
          </cell>
          <cell r="ES129">
            <v>38.7576842271</v>
          </cell>
          <cell r="ET129">
            <v>-122.6359104599</v>
          </cell>
        </row>
        <row r="130">
          <cell r="C130">
            <v>35227030</v>
          </cell>
          <cell r="ES130">
            <v>38.724923339999997</v>
          </cell>
          <cell r="ET130">
            <v>-122.61857708469999</v>
          </cell>
        </row>
        <row r="131">
          <cell r="C131">
            <v>35227031</v>
          </cell>
          <cell r="ES131">
            <v>38.724923339999997</v>
          </cell>
          <cell r="ET131">
            <v>-122.61857708469999</v>
          </cell>
        </row>
        <row r="132">
          <cell r="C132">
            <v>35227160</v>
          </cell>
          <cell r="ES132">
            <v>38.757332018299998</v>
          </cell>
          <cell r="ET132">
            <v>-122.6059942485</v>
          </cell>
        </row>
        <row r="133">
          <cell r="C133">
            <v>35227162</v>
          </cell>
          <cell r="ES133">
            <v>38.757332018299998</v>
          </cell>
          <cell r="ET133">
            <v>-122.6059942485</v>
          </cell>
        </row>
        <row r="134">
          <cell r="C134">
            <v>35227165</v>
          </cell>
          <cell r="ES134">
            <v>38.756121877200002</v>
          </cell>
          <cell r="ET134">
            <v>-122.6051515791</v>
          </cell>
        </row>
        <row r="135">
          <cell r="C135">
            <v>35227167</v>
          </cell>
          <cell r="ES135">
            <v>38.756121877200002</v>
          </cell>
          <cell r="ET135">
            <v>-122.6051515791</v>
          </cell>
        </row>
        <row r="136">
          <cell r="C136">
            <v>35227168</v>
          </cell>
          <cell r="ES136">
            <v>38.756121877200002</v>
          </cell>
          <cell r="ET136">
            <v>-122.6051515791</v>
          </cell>
        </row>
        <row r="137">
          <cell r="C137">
            <v>35227652</v>
          </cell>
          <cell r="ES137">
            <v>38.342274531599998</v>
          </cell>
          <cell r="ET137">
            <v>-122.0077073162</v>
          </cell>
        </row>
        <row r="138">
          <cell r="C138">
            <v>35227656</v>
          </cell>
          <cell r="ES138">
            <v>38.342274531599998</v>
          </cell>
          <cell r="ET138">
            <v>-122.0077073162</v>
          </cell>
        </row>
        <row r="139">
          <cell r="C139">
            <v>35227658</v>
          </cell>
          <cell r="ES139">
            <v>38.342274531599998</v>
          </cell>
          <cell r="ET139">
            <v>-122.0077073162</v>
          </cell>
        </row>
        <row r="140">
          <cell r="C140">
            <v>35227864</v>
          </cell>
          <cell r="ES140">
            <v>38.756121877200002</v>
          </cell>
          <cell r="ET140">
            <v>-122.6051515791</v>
          </cell>
        </row>
        <row r="141">
          <cell r="C141">
            <v>35227870</v>
          </cell>
          <cell r="ES141">
            <v>38.342274531599998</v>
          </cell>
          <cell r="ET141">
            <v>-122.0077073162</v>
          </cell>
        </row>
        <row r="142">
          <cell r="C142">
            <v>35228186</v>
          </cell>
          <cell r="ES142">
            <v>38.756121877200002</v>
          </cell>
          <cell r="ET142">
            <v>-122.6051515791</v>
          </cell>
        </row>
        <row r="143">
          <cell r="C143">
            <v>35228774</v>
          </cell>
          <cell r="ES143">
            <v>38.443770628999999</v>
          </cell>
          <cell r="ET143">
            <v>-122.601997918</v>
          </cell>
        </row>
        <row r="144">
          <cell r="C144">
            <v>35228775</v>
          </cell>
          <cell r="ES144">
            <v>38.443770628999999</v>
          </cell>
          <cell r="ET144">
            <v>-122.601997918</v>
          </cell>
        </row>
        <row r="145">
          <cell r="C145">
            <v>35229043</v>
          </cell>
          <cell r="ES145">
            <v>39.5752242959</v>
          </cell>
          <cell r="ET145">
            <v>-121.30534141850001</v>
          </cell>
        </row>
        <row r="146">
          <cell r="C146">
            <v>35229119</v>
          </cell>
          <cell r="ES146">
            <v>38.751398674299999</v>
          </cell>
          <cell r="ET146">
            <v>-122.6117165182</v>
          </cell>
        </row>
        <row r="147">
          <cell r="C147">
            <v>35231543</v>
          </cell>
          <cell r="ES147">
            <v>37.963170220199999</v>
          </cell>
          <cell r="ET147">
            <v>-121.9407094108</v>
          </cell>
        </row>
        <row r="148">
          <cell r="C148">
            <v>35231620</v>
          </cell>
          <cell r="ES148">
            <v>38.9822339734</v>
          </cell>
          <cell r="ET148">
            <v>-122.6031090318</v>
          </cell>
        </row>
        <row r="149">
          <cell r="C149">
            <v>35231621</v>
          </cell>
          <cell r="ES149">
            <v>38.9822339734</v>
          </cell>
          <cell r="ET149">
            <v>-122.6031090318</v>
          </cell>
        </row>
        <row r="150">
          <cell r="C150">
            <v>35232298</v>
          </cell>
          <cell r="ES150">
            <v>39.642470904299998</v>
          </cell>
          <cell r="ET150">
            <v>-121.42370773090001</v>
          </cell>
        </row>
        <row r="151">
          <cell r="C151">
            <v>35232650</v>
          </cell>
          <cell r="ES151">
            <v>38.8982850306</v>
          </cell>
          <cell r="ET151">
            <v>-120.9826874816</v>
          </cell>
        </row>
        <row r="152">
          <cell r="C152">
            <v>35232718</v>
          </cell>
          <cell r="ES152">
            <v>39.634297348099999</v>
          </cell>
          <cell r="ET152">
            <v>-121.411176884</v>
          </cell>
        </row>
        <row r="153">
          <cell r="C153">
            <v>35233038</v>
          </cell>
          <cell r="ES153">
            <v>39.642470904299998</v>
          </cell>
          <cell r="ET153">
            <v>-121.42370773090001</v>
          </cell>
        </row>
        <row r="154">
          <cell r="C154">
            <v>35233039</v>
          </cell>
          <cell r="ES154">
            <v>39.642470904299998</v>
          </cell>
          <cell r="ET154">
            <v>-121.42370773090001</v>
          </cell>
        </row>
        <row r="155">
          <cell r="C155">
            <v>35233166</v>
          </cell>
          <cell r="ES155">
            <v>39.644356273600003</v>
          </cell>
          <cell r="ET155">
            <v>-121.4313754312</v>
          </cell>
        </row>
        <row r="156">
          <cell r="C156">
            <v>35233300</v>
          </cell>
          <cell r="ES156">
            <v>39.642470904299998</v>
          </cell>
          <cell r="ET156">
            <v>-121.42370773090001</v>
          </cell>
        </row>
        <row r="157">
          <cell r="C157">
            <v>35233301</v>
          </cell>
          <cell r="ES157">
            <v>39.642470904299998</v>
          </cell>
          <cell r="ET157">
            <v>-121.42370773090001</v>
          </cell>
        </row>
        <row r="158">
          <cell r="C158">
            <v>35233302</v>
          </cell>
          <cell r="ES158">
            <v>39.642470904299998</v>
          </cell>
          <cell r="ET158">
            <v>-121.42370773090001</v>
          </cell>
        </row>
        <row r="159">
          <cell r="C159">
            <v>35233303</v>
          </cell>
          <cell r="ES159">
            <v>39.642470904299998</v>
          </cell>
          <cell r="ET159">
            <v>-121.42370773090001</v>
          </cell>
        </row>
        <row r="160">
          <cell r="C160">
            <v>35233304</v>
          </cell>
          <cell r="ES160">
            <v>39.642470904299998</v>
          </cell>
          <cell r="ET160">
            <v>-121.42370773090001</v>
          </cell>
        </row>
        <row r="161">
          <cell r="C161">
            <v>35233305</v>
          </cell>
          <cell r="ES161">
            <v>39.642470904299998</v>
          </cell>
          <cell r="ET161">
            <v>-121.42370773090001</v>
          </cell>
        </row>
        <row r="162">
          <cell r="C162">
            <v>35233306</v>
          </cell>
          <cell r="ES162">
            <v>0</v>
          </cell>
          <cell r="ET162">
            <v>0</v>
          </cell>
        </row>
        <row r="163">
          <cell r="C163">
            <v>35233307</v>
          </cell>
          <cell r="ES163">
            <v>0</v>
          </cell>
          <cell r="ET163">
            <v>0</v>
          </cell>
        </row>
        <row r="164">
          <cell r="C164">
            <v>35233308</v>
          </cell>
          <cell r="ES164">
            <v>0</v>
          </cell>
          <cell r="ET164">
            <v>0</v>
          </cell>
        </row>
        <row r="165">
          <cell r="C165">
            <v>35233309</v>
          </cell>
          <cell r="ES165">
            <v>0</v>
          </cell>
          <cell r="ET165">
            <v>0</v>
          </cell>
        </row>
        <row r="166">
          <cell r="C166">
            <v>35233310</v>
          </cell>
          <cell r="ES166">
            <v>0</v>
          </cell>
          <cell r="ET166">
            <v>0</v>
          </cell>
        </row>
        <row r="167">
          <cell r="C167">
            <v>35233311</v>
          </cell>
          <cell r="ES167">
            <v>0</v>
          </cell>
          <cell r="ET167">
            <v>0</v>
          </cell>
        </row>
        <row r="168">
          <cell r="C168">
            <v>35233312</v>
          </cell>
          <cell r="ES168">
            <v>0</v>
          </cell>
          <cell r="ET168">
            <v>0</v>
          </cell>
        </row>
        <row r="169">
          <cell r="C169">
            <v>35233314</v>
          </cell>
          <cell r="ES169">
            <v>0</v>
          </cell>
          <cell r="ET169">
            <v>0</v>
          </cell>
        </row>
        <row r="170">
          <cell r="C170">
            <v>35233315</v>
          </cell>
          <cell r="ES170">
            <v>0</v>
          </cell>
          <cell r="ET170">
            <v>0</v>
          </cell>
        </row>
        <row r="171">
          <cell r="C171">
            <v>35233948</v>
          </cell>
          <cell r="ES171">
            <v>40.624197799900003</v>
          </cell>
          <cell r="ET171">
            <v>-122.3038556381</v>
          </cell>
        </row>
        <row r="172">
          <cell r="C172">
            <v>35233950</v>
          </cell>
          <cell r="ES172">
            <v>40.624197799900003</v>
          </cell>
          <cell r="ET172">
            <v>-122.3038556381</v>
          </cell>
        </row>
        <row r="173">
          <cell r="C173">
            <v>35233953</v>
          </cell>
          <cell r="ES173">
            <v>40.624197799900003</v>
          </cell>
          <cell r="ET173">
            <v>-122.3038556381</v>
          </cell>
        </row>
        <row r="174">
          <cell r="C174">
            <v>35233955</v>
          </cell>
          <cell r="ES174">
            <v>40.624197799900003</v>
          </cell>
          <cell r="ET174">
            <v>-122.3038556381</v>
          </cell>
        </row>
        <row r="175">
          <cell r="C175">
            <v>35233957</v>
          </cell>
          <cell r="ES175">
            <v>40.624197799900003</v>
          </cell>
          <cell r="ET175">
            <v>-122.3038556381</v>
          </cell>
        </row>
        <row r="176">
          <cell r="C176">
            <v>35233995</v>
          </cell>
          <cell r="ES176">
            <v>0</v>
          </cell>
          <cell r="ET176">
            <v>0</v>
          </cell>
        </row>
        <row r="177">
          <cell r="C177">
            <v>35233996</v>
          </cell>
          <cell r="ES177">
            <v>0</v>
          </cell>
          <cell r="ET177">
            <v>0</v>
          </cell>
        </row>
        <row r="178">
          <cell r="C178">
            <v>35234383</v>
          </cell>
          <cell r="ES178">
            <v>40.624197799900003</v>
          </cell>
          <cell r="ET178">
            <v>-122.3038556381</v>
          </cell>
        </row>
        <row r="179">
          <cell r="C179">
            <v>35234399</v>
          </cell>
          <cell r="ES179">
            <v>40.624197799900003</v>
          </cell>
          <cell r="ET179">
            <v>-122.3038556381</v>
          </cell>
        </row>
        <row r="180">
          <cell r="C180">
            <v>35234526</v>
          </cell>
          <cell r="ES180">
            <v>38.394922164299999</v>
          </cell>
          <cell r="ET180">
            <v>-120.80401538770001</v>
          </cell>
        </row>
        <row r="181">
          <cell r="C181">
            <v>35234756</v>
          </cell>
          <cell r="ES181">
            <v>38.757626755399997</v>
          </cell>
          <cell r="ET181">
            <v>-122.6357688602</v>
          </cell>
        </row>
        <row r="182">
          <cell r="C182">
            <v>35234758</v>
          </cell>
          <cell r="ES182">
            <v>38.757626755399997</v>
          </cell>
          <cell r="ET182">
            <v>-122.6357688602</v>
          </cell>
        </row>
        <row r="183">
          <cell r="C183">
            <v>35234862</v>
          </cell>
          <cell r="ES183">
            <v>38.757626755399997</v>
          </cell>
          <cell r="ET183">
            <v>-122.6357688602</v>
          </cell>
        </row>
        <row r="184">
          <cell r="C184">
            <v>35234865</v>
          </cell>
          <cell r="ES184">
            <v>38.757626755399997</v>
          </cell>
          <cell r="ET184">
            <v>-122.6357688602</v>
          </cell>
        </row>
        <row r="185">
          <cell r="C185">
            <v>35235139</v>
          </cell>
          <cell r="ES185">
            <v>39.664450000000002</v>
          </cell>
          <cell r="ET185">
            <v>-121.43162</v>
          </cell>
        </row>
        <row r="186">
          <cell r="C186">
            <v>35235320</v>
          </cell>
          <cell r="ES186">
            <v>0</v>
          </cell>
          <cell r="ET186">
            <v>0</v>
          </cell>
        </row>
        <row r="187">
          <cell r="C187">
            <v>35235669</v>
          </cell>
          <cell r="ES187">
            <v>39.646009999999997</v>
          </cell>
          <cell r="ET187">
            <v>-121.42443</v>
          </cell>
        </row>
        <row r="188">
          <cell r="C188">
            <v>35235670</v>
          </cell>
          <cell r="ES188">
            <v>39.646009999999997</v>
          </cell>
          <cell r="ET188">
            <v>-121.42443</v>
          </cell>
        </row>
        <row r="189">
          <cell r="C189">
            <v>35235671</v>
          </cell>
          <cell r="ES189">
            <v>39.646009999999997</v>
          </cell>
          <cell r="ET189">
            <v>-121.42443</v>
          </cell>
        </row>
        <row r="190">
          <cell r="C190">
            <v>35235672</v>
          </cell>
          <cell r="ES190">
            <v>39.585180000000001</v>
          </cell>
          <cell r="ET190">
            <v>-121.43092</v>
          </cell>
        </row>
        <row r="191">
          <cell r="C191">
            <v>35235673</v>
          </cell>
          <cell r="ES191">
            <v>39.585180000000001</v>
          </cell>
          <cell r="ET191">
            <v>-121.43092</v>
          </cell>
        </row>
        <row r="192">
          <cell r="C192">
            <v>35235674</v>
          </cell>
          <cell r="ES192">
            <v>39.654992157300001</v>
          </cell>
          <cell r="ET192">
            <v>-121.4589909524</v>
          </cell>
        </row>
        <row r="193">
          <cell r="C193">
            <v>35235675</v>
          </cell>
          <cell r="ES193">
            <v>39.654992157300001</v>
          </cell>
          <cell r="ET193">
            <v>-121.4589909524</v>
          </cell>
        </row>
        <row r="194">
          <cell r="C194">
            <v>35235676</v>
          </cell>
          <cell r="ES194">
            <v>39.654992157300001</v>
          </cell>
          <cell r="ET194">
            <v>-121.4589909524</v>
          </cell>
        </row>
        <row r="195">
          <cell r="C195">
            <v>35235677</v>
          </cell>
          <cell r="ES195">
            <v>39.654992157300001</v>
          </cell>
          <cell r="ET195">
            <v>-121.4589909524</v>
          </cell>
        </row>
        <row r="196">
          <cell r="C196">
            <v>35235678</v>
          </cell>
          <cell r="ES196">
            <v>39.654992157300001</v>
          </cell>
          <cell r="ET196">
            <v>-121.4589909524</v>
          </cell>
        </row>
        <row r="197">
          <cell r="C197">
            <v>35235679</v>
          </cell>
          <cell r="ES197">
            <v>39.654992157300001</v>
          </cell>
          <cell r="ET197">
            <v>-121.4589909524</v>
          </cell>
        </row>
        <row r="198">
          <cell r="C198">
            <v>35235701</v>
          </cell>
          <cell r="ES198">
            <v>39.576175507099997</v>
          </cell>
          <cell r="ET198">
            <v>-121.3050679254</v>
          </cell>
        </row>
        <row r="199">
          <cell r="C199">
            <v>35235702</v>
          </cell>
          <cell r="ES199">
            <v>39.576175507099997</v>
          </cell>
          <cell r="ET199">
            <v>-121.3050679254</v>
          </cell>
        </row>
        <row r="200">
          <cell r="C200">
            <v>35235704</v>
          </cell>
          <cell r="ES200">
            <v>39.576175507099997</v>
          </cell>
          <cell r="ET200">
            <v>-121.3050679254</v>
          </cell>
        </row>
        <row r="201">
          <cell r="C201">
            <v>35235705</v>
          </cell>
          <cell r="ES201">
            <v>39.646009999999997</v>
          </cell>
          <cell r="ET201">
            <v>-121.42443</v>
          </cell>
        </row>
        <row r="202">
          <cell r="C202">
            <v>35235706</v>
          </cell>
          <cell r="ES202">
            <v>39.646009999999997</v>
          </cell>
          <cell r="ET202">
            <v>-121.42443</v>
          </cell>
        </row>
        <row r="203">
          <cell r="C203">
            <v>35235707</v>
          </cell>
          <cell r="ES203">
            <v>39.646009999999997</v>
          </cell>
          <cell r="ET203">
            <v>-121.42443</v>
          </cell>
        </row>
        <row r="204">
          <cell r="C204">
            <v>35236439</v>
          </cell>
          <cell r="ES204">
            <v>38.757684227200002</v>
          </cell>
          <cell r="ET204">
            <v>-122.6359104598</v>
          </cell>
        </row>
        <row r="205">
          <cell r="C205">
            <v>35236660</v>
          </cell>
          <cell r="ES205">
            <v>38.757684227200002</v>
          </cell>
          <cell r="ET205">
            <v>-122.6359104598</v>
          </cell>
        </row>
        <row r="206">
          <cell r="C206">
            <v>35236982</v>
          </cell>
          <cell r="ES206">
            <v>39.576175507099997</v>
          </cell>
          <cell r="ET206">
            <v>-121.3050679254</v>
          </cell>
        </row>
        <row r="207">
          <cell r="C207">
            <v>35236983</v>
          </cell>
          <cell r="ES207">
            <v>39.677151589099999</v>
          </cell>
          <cell r="ET207">
            <v>-121.49171553399999</v>
          </cell>
        </row>
        <row r="208">
          <cell r="C208">
            <v>35236984</v>
          </cell>
          <cell r="ES208">
            <v>39.642470904299998</v>
          </cell>
          <cell r="ET208">
            <v>-121.42370773090001</v>
          </cell>
        </row>
        <row r="209">
          <cell r="C209">
            <v>35236985</v>
          </cell>
          <cell r="ES209">
            <v>39.576175507099997</v>
          </cell>
          <cell r="ET209">
            <v>-121.3050679254</v>
          </cell>
        </row>
        <row r="210">
          <cell r="C210">
            <v>35236986</v>
          </cell>
          <cell r="ES210">
            <v>39.576175507099997</v>
          </cell>
          <cell r="ET210">
            <v>-121.3050679254</v>
          </cell>
        </row>
        <row r="211">
          <cell r="C211">
            <v>35236989</v>
          </cell>
          <cell r="ES211">
            <v>39.576175507099997</v>
          </cell>
          <cell r="ET211">
            <v>-121.3050679254</v>
          </cell>
        </row>
        <row r="212">
          <cell r="C212">
            <v>35236990</v>
          </cell>
          <cell r="ES212">
            <v>39.646009999999997</v>
          </cell>
          <cell r="ET212">
            <v>-121.42443</v>
          </cell>
        </row>
        <row r="213">
          <cell r="C213">
            <v>35236991</v>
          </cell>
          <cell r="ES213">
            <v>39.646009999999997</v>
          </cell>
          <cell r="ET213">
            <v>-121.42443</v>
          </cell>
        </row>
        <row r="214">
          <cell r="C214">
            <v>35236992</v>
          </cell>
          <cell r="ES214">
            <v>39.5794649921</v>
          </cell>
          <cell r="ET214">
            <v>-121.2968731272</v>
          </cell>
        </row>
        <row r="215">
          <cell r="C215">
            <v>35236993</v>
          </cell>
          <cell r="ES215">
            <v>39.646009999999997</v>
          </cell>
          <cell r="ET215">
            <v>-121.42443</v>
          </cell>
        </row>
        <row r="216">
          <cell r="C216">
            <v>35236995</v>
          </cell>
          <cell r="ES216">
            <v>39.646009999999997</v>
          </cell>
          <cell r="ET216">
            <v>-121.42443</v>
          </cell>
        </row>
        <row r="217">
          <cell r="C217">
            <v>35236997</v>
          </cell>
          <cell r="ES217">
            <v>39.682710180000001</v>
          </cell>
          <cell r="ET217">
            <v>-121.31047208779999</v>
          </cell>
        </row>
        <row r="218">
          <cell r="C218">
            <v>35236999</v>
          </cell>
          <cell r="ES218">
            <v>39.570735704999997</v>
          </cell>
          <cell r="ET218">
            <v>-121.32638050689999</v>
          </cell>
        </row>
        <row r="219">
          <cell r="C219">
            <v>35237020</v>
          </cell>
          <cell r="ES219">
            <v>39.560256000499997</v>
          </cell>
          <cell r="ET219">
            <v>-121.34668953000001</v>
          </cell>
        </row>
        <row r="220">
          <cell r="C220">
            <v>35237021</v>
          </cell>
          <cell r="ES220">
            <v>39.576175507099997</v>
          </cell>
          <cell r="ET220">
            <v>-121.3050679254</v>
          </cell>
        </row>
        <row r="221">
          <cell r="C221">
            <v>35237889</v>
          </cell>
          <cell r="ES221">
            <v>39.634297348099999</v>
          </cell>
          <cell r="ET221">
            <v>-121.411176884</v>
          </cell>
        </row>
        <row r="222">
          <cell r="C222">
            <v>35237890</v>
          </cell>
          <cell r="ES222">
            <v>39.634297348099999</v>
          </cell>
          <cell r="ET222">
            <v>-121.411176884</v>
          </cell>
        </row>
        <row r="223">
          <cell r="C223">
            <v>35237891</v>
          </cell>
          <cell r="ES223">
            <v>39.634297348099999</v>
          </cell>
          <cell r="ET223">
            <v>-121.411176884</v>
          </cell>
        </row>
        <row r="224">
          <cell r="C224">
            <v>35237893</v>
          </cell>
          <cell r="ES224">
            <v>39.634297348099999</v>
          </cell>
          <cell r="ET224">
            <v>-121.411176884</v>
          </cell>
        </row>
        <row r="225">
          <cell r="C225">
            <v>35237894</v>
          </cell>
          <cell r="ES225">
            <v>39.634297348099999</v>
          </cell>
          <cell r="ET225">
            <v>-121.411176884</v>
          </cell>
        </row>
        <row r="226">
          <cell r="C226">
            <v>35237896</v>
          </cell>
          <cell r="ES226">
            <v>39.634297348099999</v>
          </cell>
          <cell r="ET226">
            <v>-121.411176884</v>
          </cell>
        </row>
        <row r="227">
          <cell r="C227">
            <v>35239094</v>
          </cell>
          <cell r="ES227">
            <v>38.436074858799998</v>
          </cell>
          <cell r="ET227">
            <v>-122.57790773470001</v>
          </cell>
        </row>
        <row r="228">
          <cell r="C228">
            <v>35239095</v>
          </cell>
          <cell r="ES228">
            <v>39.634824561800002</v>
          </cell>
          <cell r="ET228">
            <v>-121.39146122130001</v>
          </cell>
        </row>
        <row r="229">
          <cell r="C229">
            <v>35239096</v>
          </cell>
          <cell r="ES229">
            <v>39.634824561800002</v>
          </cell>
          <cell r="ET229">
            <v>-121.39146122130001</v>
          </cell>
        </row>
        <row r="230">
          <cell r="C230">
            <v>35239097</v>
          </cell>
          <cell r="ES230">
            <v>39.634824561800002</v>
          </cell>
          <cell r="ET230">
            <v>-121.39146122130001</v>
          </cell>
        </row>
        <row r="231">
          <cell r="C231">
            <v>35239098</v>
          </cell>
          <cell r="ES231">
            <v>39.634824561800002</v>
          </cell>
          <cell r="ET231">
            <v>-121.39146122130001</v>
          </cell>
        </row>
        <row r="232">
          <cell r="C232">
            <v>35239099</v>
          </cell>
          <cell r="ES232">
            <v>39.634824561800002</v>
          </cell>
          <cell r="ET232">
            <v>-121.39146122130001</v>
          </cell>
        </row>
        <row r="233">
          <cell r="C233">
            <v>35239522</v>
          </cell>
          <cell r="ES233">
            <v>39.634297348099999</v>
          </cell>
          <cell r="ET233">
            <v>-121.411176884</v>
          </cell>
        </row>
        <row r="234">
          <cell r="C234">
            <v>35239523</v>
          </cell>
          <cell r="ES234">
            <v>39.634297348099999</v>
          </cell>
          <cell r="ET234">
            <v>-121.411176884</v>
          </cell>
        </row>
        <row r="235">
          <cell r="C235">
            <v>35239937</v>
          </cell>
          <cell r="ES235">
            <v>39.634297348099999</v>
          </cell>
          <cell r="ET235">
            <v>-121.411176884</v>
          </cell>
        </row>
        <row r="236">
          <cell r="C236">
            <v>35240545</v>
          </cell>
          <cell r="ES236">
            <v>39.634297348099999</v>
          </cell>
          <cell r="ET236">
            <v>-121.411176884</v>
          </cell>
        </row>
        <row r="237">
          <cell r="C237">
            <v>35240546</v>
          </cell>
          <cell r="ES237">
            <v>39.634297348099999</v>
          </cell>
          <cell r="ET237">
            <v>-121.411176884</v>
          </cell>
        </row>
        <row r="238">
          <cell r="C238">
            <v>35241075</v>
          </cell>
          <cell r="ES238">
            <v>39.634824561800002</v>
          </cell>
          <cell r="ET238">
            <v>-121.39146122130001</v>
          </cell>
        </row>
        <row r="239">
          <cell r="C239">
            <v>35241076</v>
          </cell>
          <cell r="ES239">
            <v>39.634824561800002</v>
          </cell>
          <cell r="ET239">
            <v>-121.39146122130001</v>
          </cell>
        </row>
        <row r="240">
          <cell r="C240">
            <v>35241077</v>
          </cell>
          <cell r="ES240">
            <v>39.634824561800002</v>
          </cell>
          <cell r="ET240">
            <v>-121.39146122130001</v>
          </cell>
        </row>
        <row r="241">
          <cell r="C241">
            <v>35241078</v>
          </cell>
          <cell r="ES241">
            <v>39.654992157300001</v>
          </cell>
          <cell r="ET241">
            <v>-121.4589909524</v>
          </cell>
        </row>
        <row r="242">
          <cell r="C242">
            <v>35241079</v>
          </cell>
          <cell r="ES242">
            <v>39.654992157300001</v>
          </cell>
          <cell r="ET242">
            <v>-121.4589909524</v>
          </cell>
        </row>
        <row r="243">
          <cell r="C243">
            <v>35242420</v>
          </cell>
          <cell r="ES243">
            <v>39.654992157300001</v>
          </cell>
          <cell r="ET243">
            <v>-121.4589909524</v>
          </cell>
        </row>
        <row r="244">
          <cell r="C244">
            <v>35242421</v>
          </cell>
          <cell r="ES244">
            <v>39.644356273500001</v>
          </cell>
          <cell r="ET244">
            <v>-121.43137543109999</v>
          </cell>
        </row>
        <row r="245">
          <cell r="C245">
            <v>35242422</v>
          </cell>
          <cell r="ES245">
            <v>39.644356273500001</v>
          </cell>
          <cell r="ET245">
            <v>-121.43137543109999</v>
          </cell>
        </row>
        <row r="246">
          <cell r="C246">
            <v>35242423</v>
          </cell>
          <cell r="ES246">
            <v>39.644356273500001</v>
          </cell>
          <cell r="ET246">
            <v>-121.43137543109999</v>
          </cell>
        </row>
        <row r="247">
          <cell r="C247">
            <v>35242424</v>
          </cell>
          <cell r="ES247">
            <v>39.644356273500001</v>
          </cell>
          <cell r="ET247">
            <v>-121.43137543109999</v>
          </cell>
        </row>
        <row r="248">
          <cell r="C248">
            <v>35242425</v>
          </cell>
          <cell r="ES248">
            <v>39.644356273500001</v>
          </cell>
          <cell r="ET248">
            <v>-121.43137543109999</v>
          </cell>
        </row>
        <row r="249">
          <cell r="C249">
            <v>35242426</v>
          </cell>
          <cell r="ES249">
            <v>39.644356273500001</v>
          </cell>
          <cell r="ET249">
            <v>-121.43137543109999</v>
          </cell>
        </row>
        <row r="250">
          <cell r="C250">
            <v>35242427</v>
          </cell>
          <cell r="ES250">
            <v>39.644356273500001</v>
          </cell>
          <cell r="ET250">
            <v>-121.43137543109999</v>
          </cell>
        </row>
        <row r="251">
          <cell r="C251">
            <v>35242428</v>
          </cell>
          <cell r="ES251">
            <v>39.644356273500001</v>
          </cell>
          <cell r="ET251">
            <v>-121.43137543109999</v>
          </cell>
        </row>
        <row r="252">
          <cell r="C252">
            <v>35242429</v>
          </cell>
          <cell r="ES252">
            <v>39.644356273500001</v>
          </cell>
          <cell r="ET252">
            <v>-121.43137543109999</v>
          </cell>
        </row>
        <row r="253">
          <cell r="C253">
            <v>35243440</v>
          </cell>
          <cell r="ES253">
            <v>40.624197799900003</v>
          </cell>
          <cell r="ET253">
            <v>-122.3038556381</v>
          </cell>
        </row>
        <row r="254">
          <cell r="C254">
            <v>74008802</v>
          </cell>
          <cell r="ES254">
            <v>37.956139999999998</v>
          </cell>
          <cell r="ET254">
            <v>-122.02862</v>
          </cell>
        </row>
        <row r="255">
          <cell r="C255">
            <v>74022385</v>
          </cell>
          <cell r="ES255">
            <v>38.902360000000002</v>
          </cell>
          <cell r="ET255">
            <v>-122.75192</v>
          </cell>
        </row>
        <row r="256">
          <cell r="C256">
            <v>74022388</v>
          </cell>
          <cell r="ES256">
            <v>37.831708225699998</v>
          </cell>
          <cell r="ET256">
            <v>-122.1857473422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Rao, Raghu" id="{82BA6CF6-80F9-48BB-9A75-86A743011534}" userId="S::R5R4@pge.com::549082d4-211d-4e77-ba8e-bd84dbf7b84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1-04-28T02:08:04.47" personId="{82BA6CF6-80F9-48BB-9A75-86A743011534}" id="{6275F0F0-BEE5-4B0B-A49F-4A4C16AB2FF9}">
    <text>Reporting Year</text>
  </threadedComment>
  <threadedComment ref="G1" dT="2021-04-28T00:39:36.19" personId="{82BA6CF6-80F9-48BB-9A75-86A743011534}" id="{7F3CC030-5208-41AD-8E90-C159E96E934C}">
    <text>Work Plan EOD Date</text>
  </threadedComment>
  <threadedComment ref="H1" dT="2021-04-28T17:06:20.70" personId="{82BA6CF6-80F9-48BB-9A75-86A743011534}" id="{5B5FF4E3-3EB7-4911-BA11-90C756297408}">
    <text>Extracted Operative Date where available in SAP.</text>
  </threadedComment>
  <threadedComment ref="G9" dT="2021-04-28T01:00:05.72" personId="{82BA6CF6-80F9-48BB-9A75-86A743011534}" id="{0DC8F3C3-E66F-41CD-9E4D-BBB285222A41}">
    <text>P6 Business Case Date</text>
  </threadedComment>
  <threadedComment ref="I9" dT="2021-04-28T01:00:44.27" personId="{82BA6CF6-80F9-48BB-9A75-86A743011534}" id="{1AC3C6BD-C5CF-4021-9585-D5ABB37DA159}">
    <text>P6 Construction Start Date</text>
  </threadedComment>
  <threadedComment ref="J9" dT="2021-04-28T01:01:03.24" personId="{82BA6CF6-80F9-48BB-9A75-86A743011534}" id="{2C1484C6-8739-4017-B23F-06694626271E}">
    <text>CN24 Out Date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02B6A-72F1-4FDB-8DBF-07E1263BF0EE}">
  <dimension ref="A1:N175"/>
  <sheetViews>
    <sheetView tabSelected="1" topLeftCell="D1" workbookViewId="0">
      <selection activeCell="N60" sqref="N60"/>
    </sheetView>
  </sheetViews>
  <sheetFormatPr defaultRowHeight="15" x14ac:dyDescent="0.25"/>
  <cols>
    <col min="1" max="1" width="9.125" style="4" bestFit="1" customWidth="1"/>
    <col min="2" max="2" width="13.625" style="4" customWidth="1"/>
    <col min="3" max="3" width="40.75" style="4" customWidth="1"/>
    <col min="4" max="4" width="10.5" style="4" customWidth="1"/>
    <col min="5" max="6" width="9.125" style="4" bestFit="1" customWidth="1"/>
    <col min="7" max="7" width="9.875" style="4" bestFit="1" customWidth="1"/>
    <col min="8" max="8" width="10.25" style="4" customWidth="1"/>
    <col min="9" max="9" width="12.875" style="4" customWidth="1"/>
    <col min="10" max="10" width="12.625" style="4" customWidth="1"/>
    <col min="11" max="13" width="12.25" style="4" customWidth="1"/>
    <col min="14" max="14" width="19.625" style="4" customWidth="1"/>
    <col min="15" max="16384" width="9" style="4"/>
  </cols>
  <sheetData>
    <row r="1" spans="1:14" ht="60" x14ac:dyDescent="0.25">
      <c r="A1" s="1" t="s">
        <v>14</v>
      </c>
      <c r="B1" s="19" t="s">
        <v>0</v>
      </c>
      <c r="C1" s="19" t="s">
        <v>1</v>
      </c>
      <c r="D1" s="20" t="s">
        <v>2</v>
      </c>
      <c r="E1" s="20" t="s">
        <v>3</v>
      </c>
      <c r="F1" s="20" t="s">
        <v>4</v>
      </c>
      <c r="G1" s="20" t="s">
        <v>12</v>
      </c>
      <c r="H1" s="20" t="s">
        <v>13</v>
      </c>
      <c r="I1" s="20" t="s">
        <v>17</v>
      </c>
      <c r="J1" s="21" t="s">
        <v>18</v>
      </c>
      <c r="K1" s="16" t="s">
        <v>16</v>
      </c>
      <c r="L1" s="16" t="s">
        <v>185</v>
      </c>
      <c r="M1" s="16" t="s">
        <v>186</v>
      </c>
      <c r="N1" s="16" t="s">
        <v>15</v>
      </c>
    </row>
    <row r="2" spans="1:14" x14ac:dyDescent="0.25">
      <c r="A2" s="3">
        <v>2019</v>
      </c>
      <c r="B2" s="5">
        <v>35040742</v>
      </c>
      <c r="C2" s="11" t="s">
        <v>19</v>
      </c>
      <c r="D2" s="7">
        <f>2798.4/5280</f>
        <v>0.53</v>
      </c>
      <c r="E2" s="7">
        <f>2798.4/5280</f>
        <v>0.53</v>
      </c>
      <c r="F2" s="7">
        <f>2798.4/5280</f>
        <v>0.53</v>
      </c>
      <c r="G2" s="12"/>
      <c r="H2" s="17"/>
      <c r="I2" s="2" t="s">
        <v>22</v>
      </c>
      <c r="J2" s="22">
        <v>43560</v>
      </c>
      <c r="K2" s="2"/>
      <c r="L2" s="2">
        <f>INDEX('[1]WSHP Project Log (All)'!$ES$7:$ES$256,MATCH(B2,'[1]WSHP Project Log (All)'!$C$7:$C$256,0))</f>
        <v>38.414649544500001</v>
      </c>
      <c r="M2" s="2">
        <f>INDEX('[1]WSHP Project Log (All)'!$ET$7:$ET$256,MATCH(B2,'[1]WSHP Project Log (All)'!$C$7:$C$256,0))</f>
        <v>-122.9513861108</v>
      </c>
      <c r="N2" s="2" t="s">
        <v>188</v>
      </c>
    </row>
    <row r="3" spans="1:14" x14ac:dyDescent="0.25">
      <c r="A3" s="3">
        <v>2019</v>
      </c>
      <c r="B3" s="5">
        <v>35052718</v>
      </c>
      <c r="C3" s="11" t="s">
        <v>20</v>
      </c>
      <c r="D3" s="7">
        <f>2265/5280</f>
        <v>0.42897727272727271</v>
      </c>
      <c r="E3" s="7">
        <f>2265/5280</f>
        <v>0.42897727272727271</v>
      </c>
      <c r="F3" s="7">
        <f>2265/5280</f>
        <v>0.42897727272727271</v>
      </c>
      <c r="G3" s="12"/>
      <c r="H3" s="17">
        <v>43672</v>
      </c>
      <c r="I3" s="2" t="s">
        <v>22</v>
      </c>
      <c r="J3" s="22">
        <v>43670</v>
      </c>
      <c r="K3" s="2"/>
      <c r="L3" s="2">
        <f>INDEX('[1]WSHP Project Log (All)'!$ES$7:$ES$256,MATCH(B3,'[1]WSHP Project Log (All)'!$C$7:$C$256,0))</f>
        <v>38.565309999999997</v>
      </c>
      <c r="M3" s="2">
        <f>INDEX('[1]WSHP Project Log (All)'!$ET$7:$ET$256,MATCH(B3,'[1]WSHP Project Log (All)'!$C$7:$C$256,0))</f>
        <v>-122.44159999999999</v>
      </c>
      <c r="N3" s="2" t="s">
        <v>190</v>
      </c>
    </row>
    <row r="4" spans="1:14" x14ac:dyDescent="0.25">
      <c r="A4" s="3">
        <v>2019</v>
      </c>
      <c r="B4" s="5">
        <v>35089880</v>
      </c>
      <c r="C4" s="11" t="s">
        <v>21</v>
      </c>
      <c r="D4" s="7">
        <f>2117/5280</f>
        <v>0.40094696969696969</v>
      </c>
      <c r="E4" s="7">
        <f>2117/5280</f>
        <v>0.40094696969696969</v>
      </c>
      <c r="F4" s="7">
        <f>2117/5280</f>
        <v>0.40094696969696969</v>
      </c>
      <c r="G4" s="12"/>
      <c r="H4" s="17"/>
      <c r="I4" s="2" t="s">
        <v>22</v>
      </c>
      <c r="J4" s="22">
        <v>43747</v>
      </c>
      <c r="K4" s="2"/>
      <c r="L4" s="2">
        <f>INDEX('[1]WSHP Project Log (All)'!$ES$7:$ES$256,MATCH(B4,'[1]WSHP Project Log (All)'!$C$7:$C$256,0))</f>
        <v>0</v>
      </c>
      <c r="M4" s="2">
        <f>INDEX('[1]WSHP Project Log (All)'!$ET$7:$ET$256,MATCH(B4,'[1]WSHP Project Log (All)'!$C$7:$C$256,0))</f>
        <v>0</v>
      </c>
      <c r="N4" s="2" t="s">
        <v>190</v>
      </c>
    </row>
    <row r="5" spans="1:14" x14ac:dyDescent="0.25">
      <c r="A5" s="2">
        <v>2020</v>
      </c>
      <c r="B5" s="5">
        <v>35103325</v>
      </c>
      <c r="C5" s="6" t="s">
        <v>5</v>
      </c>
      <c r="D5" s="7">
        <v>1.3094696969696971</v>
      </c>
      <c r="E5" s="7">
        <v>1.3094696969696971</v>
      </c>
      <c r="F5" s="7">
        <v>0.71117424242424243</v>
      </c>
      <c r="G5" s="8">
        <v>43712</v>
      </c>
      <c r="H5" s="17">
        <v>43920</v>
      </c>
      <c r="I5" s="17">
        <v>43855</v>
      </c>
      <c r="J5" s="22">
        <v>43910</v>
      </c>
      <c r="K5" s="18">
        <f>(J5-I5)/30</f>
        <v>1.8333333333333333</v>
      </c>
      <c r="L5" s="2">
        <f>INDEX('[1]WSHP Project Log (All)'!$ES$7:$ES$256,MATCH(B5,'[1]WSHP Project Log (All)'!$C$7:$C$256,0))</f>
        <v>0</v>
      </c>
      <c r="M5" s="2">
        <f>INDEX('[1]WSHP Project Log (All)'!$ET$7:$ET$256,MATCH(B5,'[1]WSHP Project Log (All)'!$C$7:$C$256,0))</f>
        <v>0</v>
      </c>
      <c r="N5" s="2" t="s">
        <v>188</v>
      </c>
    </row>
    <row r="6" spans="1:14" x14ac:dyDescent="0.25">
      <c r="A6" s="2">
        <v>2020</v>
      </c>
      <c r="B6" s="5">
        <v>35112076</v>
      </c>
      <c r="C6" s="6" t="s">
        <v>6</v>
      </c>
      <c r="D6" s="7">
        <v>2.2018939393939392</v>
      </c>
      <c r="E6" s="7">
        <v>2.2018939393939392</v>
      </c>
      <c r="F6" s="7">
        <v>0.69261363636363638</v>
      </c>
      <c r="G6" s="8">
        <v>43735</v>
      </c>
      <c r="H6" s="17">
        <v>43886</v>
      </c>
      <c r="I6" s="17">
        <v>43793</v>
      </c>
      <c r="J6" s="22">
        <v>43913</v>
      </c>
      <c r="K6" s="18">
        <f t="shared" ref="K6:K12" si="0">(J6-I6)/30</f>
        <v>4</v>
      </c>
      <c r="L6" s="2">
        <f>INDEX('[1]WSHP Project Log (All)'!$ES$7:$ES$256,MATCH(B6,'[1]WSHP Project Log (All)'!$C$7:$C$256,0))</f>
        <v>0</v>
      </c>
      <c r="M6" s="2">
        <f>INDEX('[1]WSHP Project Log (All)'!$ET$7:$ET$256,MATCH(B6,'[1]WSHP Project Log (All)'!$C$7:$C$256,0))</f>
        <v>0</v>
      </c>
      <c r="N6" s="2" t="s">
        <v>189</v>
      </c>
    </row>
    <row r="7" spans="1:14" x14ac:dyDescent="0.25">
      <c r="A7" s="2">
        <v>2020</v>
      </c>
      <c r="B7" s="9">
        <v>35098621</v>
      </c>
      <c r="C7" s="6" t="s">
        <v>7</v>
      </c>
      <c r="D7" s="7">
        <v>1.1599999999999999</v>
      </c>
      <c r="E7" s="7">
        <v>1.1599999999999999</v>
      </c>
      <c r="F7" s="7">
        <v>0.71231060606060603</v>
      </c>
      <c r="G7" s="10">
        <v>43762</v>
      </c>
      <c r="H7" s="17">
        <v>44166</v>
      </c>
      <c r="I7" s="17">
        <v>43951</v>
      </c>
      <c r="J7" s="22">
        <v>43978</v>
      </c>
      <c r="K7" s="18">
        <f t="shared" si="0"/>
        <v>0.9</v>
      </c>
      <c r="L7" s="2">
        <f>INDEX('[1]WSHP Project Log (All)'!$ES$7:$ES$256,MATCH(B7,'[1]WSHP Project Log (All)'!$C$7:$C$256,0))</f>
        <v>0</v>
      </c>
      <c r="M7" s="2">
        <f>INDEX('[1]WSHP Project Log (All)'!$ET$7:$ET$256,MATCH(B7,'[1]WSHP Project Log (All)'!$C$7:$C$256,0))</f>
        <v>0</v>
      </c>
      <c r="N7" s="2" t="s">
        <v>188</v>
      </c>
    </row>
    <row r="8" spans="1:14" x14ac:dyDescent="0.25">
      <c r="A8" s="2">
        <v>2020</v>
      </c>
      <c r="B8" s="5">
        <v>35114431</v>
      </c>
      <c r="C8" s="6" t="s">
        <v>8</v>
      </c>
      <c r="D8" s="7">
        <v>1.4369318181818183</v>
      </c>
      <c r="E8" s="7">
        <v>1.43693181818182</v>
      </c>
      <c r="F8" s="7">
        <v>3.1439393939393941E-2</v>
      </c>
      <c r="G8" s="10">
        <v>43805</v>
      </c>
      <c r="H8" s="17">
        <v>43920</v>
      </c>
      <c r="I8" s="17">
        <v>43832</v>
      </c>
      <c r="J8" s="22">
        <v>43921</v>
      </c>
      <c r="K8" s="18">
        <f t="shared" si="0"/>
        <v>2.9666666666666668</v>
      </c>
      <c r="L8" s="2">
        <f>INDEX('[1]WSHP Project Log (All)'!$ES$7:$ES$256,MATCH(B8,'[1]WSHP Project Log (All)'!$C$7:$C$256,0))</f>
        <v>0</v>
      </c>
      <c r="M8" s="2">
        <f>INDEX('[1]WSHP Project Log (All)'!$ET$7:$ET$256,MATCH(B8,'[1]WSHP Project Log (All)'!$C$7:$C$256,0))</f>
        <v>0</v>
      </c>
      <c r="N8" s="2" t="s">
        <v>188</v>
      </c>
    </row>
    <row r="9" spans="1:14" x14ac:dyDescent="0.25">
      <c r="A9" s="2">
        <v>2020</v>
      </c>
      <c r="B9" s="9">
        <v>35113871</v>
      </c>
      <c r="C9" s="6" t="s">
        <v>9</v>
      </c>
      <c r="D9" s="7">
        <v>0.12310606060606061</v>
      </c>
      <c r="E9" s="7">
        <v>0.12310606060606061</v>
      </c>
      <c r="F9" s="7">
        <v>0.12310606060606061</v>
      </c>
      <c r="G9" s="8">
        <v>43685</v>
      </c>
      <c r="H9" s="17">
        <v>43816</v>
      </c>
      <c r="I9" s="17">
        <v>43739</v>
      </c>
      <c r="J9" s="22">
        <v>43812</v>
      </c>
      <c r="K9" s="18">
        <f t="shared" si="0"/>
        <v>2.4333333333333331</v>
      </c>
      <c r="L9" s="2">
        <f>INDEX('[1]WSHP Project Log (All)'!$ES$7:$ES$256,MATCH(B9,'[1]WSHP Project Log (All)'!$C$7:$C$256,0))</f>
        <v>0</v>
      </c>
      <c r="M9" s="2">
        <f>INDEX('[1]WSHP Project Log (All)'!$ET$7:$ET$256,MATCH(B9,'[1]WSHP Project Log (All)'!$C$7:$C$256,0))</f>
        <v>0</v>
      </c>
      <c r="N9" s="2" t="s">
        <v>190</v>
      </c>
    </row>
    <row r="10" spans="1:14" x14ac:dyDescent="0.25">
      <c r="A10" s="2">
        <v>2020</v>
      </c>
      <c r="B10" s="5">
        <v>74022388</v>
      </c>
      <c r="C10" s="6" t="s">
        <v>10</v>
      </c>
      <c r="D10" s="7">
        <v>0.84753787878787878</v>
      </c>
      <c r="E10" s="7">
        <v>0.84753787878787878</v>
      </c>
      <c r="F10" s="7">
        <v>0.84753787878787878</v>
      </c>
      <c r="G10" s="8">
        <v>43735</v>
      </c>
      <c r="H10" s="17">
        <v>44008</v>
      </c>
      <c r="I10" s="17">
        <v>43922</v>
      </c>
      <c r="J10" s="22">
        <v>44104</v>
      </c>
      <c r="K10" s="18">
        <f t="shared" si="0"/>
        <v>6.0666666666666664</v>
      </c>
      <c r="L10" s="2">
        <f>INDEX('[1]WSHP Project Log (All)'!$ES$7:$ES$256,MATCH(B10,'[1]WSHP Project Log (All)'!$C$7:$C$256,0))</f>
        <v>37.831708225699998</v>
      </c>
      <c r="M10" s="2">
        <f>INDEX('[1]WSHP Project Log (All)'!$ET$7:$ET$256,MATCH(B10,'[1]WSHP Project Log (All)'!$C$7:$C$256,0))</f>
        <v>-122.1857473422</v>
      </c>
      <c r="N10" s="2" t="s">
        <v>190</v>
      </c>
    </row>
    <row r="11" spans="1:14" x14ac:dyDescent="0.25">
      <c r="A11" s="2">
        <v>2020</v>
      </c>
      <c r="B11" s="5">
        <v>35031662</v>
      </c>
      <c r="C11" s="6" t="s">
        <v>11</v>
      </c>
      <c r="D11" s="7">
        <v>0.56401515151515147</v>
      </c>
      <c r="E11" s="7">
        <v>0.56401515151515103</v>
      </c>
      <c r="F11" s="7">
        <v>9.6780303030303036E-2</v>
      </c>
      <c r="G11" s="10">
        <v>43742</v>
      </c>
      <c r="H11" s="17">
        <v>43915</v>
      </c>
      <c r="I11" s="17">
        <v>43863</v>
      </c>
      <c r="J11" s="22">
        <v>43913</v>
      </c>
      <c r="K11" s="18">
        <f t="shared" si="0"/>
        <v>1.6666666666666667</v>
      </c>
      <c r="L11" s="2">
        <f>INDEX('[1]WSHP Project Log (All)'!$ES$7:$ES$256,MATCH(B11,'[1]WSHP Project Log (All)'!$C$7:$C$256,0))</f>
        <v>37.193269999999998</v>
      </c>
      <c r="M11" s="2">
        <f>INDEX('[1]WSHP Project Log (All)'!$ET$7:$ET$256,MATCH(B11,'[1]WSHP Project Log (All)'!$C$7:$C$256,0))</f>
        <v>-122.02042</v>
      </c>
      <c r="N11" s="2" t="s">
        <v>190</v>
      </c>
    </row>
    <row r="12" spans="1:14" x14ac:dyDescent="0.25">
      <c r="A12" s="3">
        <v>2021</v>
      </c>
      <c r="B12" s="5">
        <v>35098621</v>
      </c>
      <c r="C12" s="11" t="s">
        <v>7</v>
      </c>
      <c r="D12" s="12"/>
      <c r="E12" s="12"/>
      <c r="F12" s="7">
        <f>3761/5280</f>
        <v>0.71231060606060603</v>
      </c>
      <c r="G12" s="10">
        <v>43762</v>
      </c>
      <c r="H12" s="17">
        <v>44166</v>
      </c>
      <c r="I12" s="17">
        <v>43951</v>
      </c>
      <c r="J12" s="22">
        <v>43978</v>
      </c>
      <c r="K12" s="18">
        <f t="shared" si="0"/>
        <v>0.9</v>
      </c>
      <c r="L12" s="2">
        <f>INDEX('[1]WSHP Project Log (All)'!$ES$7:$ES$256,MATCH(B12,'[1]WSHP Project Log (All)'!$C$7:$C$256,0))</f>
        <v>0</v>
      </c>
      <c r="M12" s="2">
        <f>INDEX('[1]WSHP Project Log (All)'!$ET$7:$ET$256,MATCH(B12,'[1]WSHP Project Log (All)'!$C$7:$C$256,0))</f>
        <v>0</v>
      </c>
      <c r="N12" s="2" t="s">
        <v>189</v>
      </c>
    </row>
    <row r="13" spans="1:14" x14ac:dyDescent="0.25">
      <c r="A13" s="3">
        <v>2021</v>
      </c>
      <c r="B13" s="5">
        <v>35120949</v>
      </c>
      <c r="C13" s="11" t="s">
        <v>23</v>
      </c>
      <c r="D13" s="12"/>
      <c r="E13" s="12"/>
      <c r="F13" s="7">
        <f>10150/5280</f>
        <v>1.9223484848484849</v>
      </c>
      <c r="G13" s="12" t="s">
        <v>22</v>
      </c>
      <c r="H13" s="2"/>
      <c r="I13" s="2"/>
      <c r="J13" s="23"/>
      <c r="K13" s="2"/>
      <c r="L13" s="2">
        <f>INDEX('[1]WSHP Project Log (All)'!$ES$7:$ES$256,MATCH(B13,'[1]WSHP Project Log (All)'!$C$7:$C$256,0))</f>
        <v>0</v>
      </c>
      <c r="M13" s="2">
        <f>INDEX('[1]WSHP Project Log (All)'!$ET$7:$ET$256,MATCH(B13,'[1]WSHP Project Log (All)'!$C$7:$C$256,0))</f>
        <v>0</v>
      </c>
      <c r="N13" s="2" t="s">
        <v>188</v>
      </c>
    </row>
    <row r="14" spans="1:14" x14ac:dyDescent="0.25">
      <c r="A14" s="3">
        <v>2021</v>
      </c>
      <c r="B14" s="5">
        <v>35223344</v>
      </c>
      <c r="C14" s="11" t="s">
        <v>24</v>
      </c>
      <c r="D14" s="12"/>
      <c r="E14" s="12"/>
      <c r="F14" s="7">
        <f>9763/5280</f>
        <v>1.8490530303030304</v>
      </c>
      <c r="G14" s="12" t="s">
        <v>22</v>
      </c>
      <c r="H14" s="2"/>
      <c r="I14" s="2"/>
      <c r="J14" s="23"/>
      <c r="K14" s="2"/>
      <c r="L14" s="2">
        <f>INDEX('[1]WSHP Project Log (All)'!$ES$7:$ES$256,MATCH(B14,'[1]WSHP Project Log (All)'!$C$7:$C$256,0))</f>
        <v>39.639387442299999</v>
      </c>
      <c r="M14" s="2">
        <f>INDEX('[1]WSHP Project Log (All)'!$ET$7:$ET$256,MATCH(B14,'[1]WSHP Project Log (All)'!$C$7:$C$256,0))</f>
        <v>-121.42948523920001</v>
      </c>
      <c r="N14" s="2" t="s">
        <v>188</v>
      </c>
    </row>
    <row r="15" spans="1:14" x14ac:dyDescent="0.25">
      <c r="A15" s="3">
        <v>2021</v>
      </c>
      <c r="B15" s="5">
        <v>35057018</v>
      </c>
      <c r="C15" s="11" t="s">
        <v>25</v>
      </c>
      <c r="D15" s="13">
        <v>2.0121212121212122</v>
      </c>
      <c r="E15" s="14"/>
      <c r="F15" s="15">
        <v>2.0121212121212122</v>
      </c>
      <c r="G15" s="12" t="s">
        <v>22</v>
      </c>
      <c r="H15" s="2"/>
      <c r="I15" s="2"/>
      <c r="J15" s="23"/>
      <c r="K15" s="2"/>
      <c r="L15" s="2">
        <f>INDEX('[1]WSHP Project Log (All)'!$ES$7:$ES$256,MATCH(B15,'[1]WSHP Project Log (All)'!$C$7:$C$256,0))</f>
        <v>38.782119999999999</v>
      </c>
      <c r="M15" s="2">
        <f>INDEX('[1]WSHP Project Log (All)'!$ET$7:$ET$256,MATCH(B15,'[1]WSHP Project Log (All)'!$C$7:$C$256,0))</f>
        <v>-120.60941</v>
      </c>
      <c r="N15" s="2" t="s">
        <v>22</v>
      </c>
    </row>
    <row r="16" spans="1:14" x14ac:dyDescent="0.25">
      <c r="A16" s="3">
        <v>2021</v>
      </c>
      <c r="B16" s="5">
        <v>35116801</v>
      </c>
      <c r="C16" s="11" t="s">
        <v>25</v>
      </c>
      <c r="D16" s="13">
        <v>0.9134469696969697</v>
      </c>
      <c r="E16" s="14"/>
      <c r="F16" s="15">
        <v>0.10984848484848485</v>
      </c>
      <c r="G16" s="12" t="s">
        <v>22</v>
      </c>
      <c r="H16" s="2"/>
      <c r="I16" s="2"/>
      <c r="J16" s="23"/>
      <c r="K16" s="2"/>
      <c r="L16" s="2">
        <f>INDEX('[1]WSHP Project Log (All)'!$ES$7:$ES$256,MATCH(B16,'[1]WSHP Project Log (All)'!$C$7:$C$256,0))</f>
        <v>38.044103309999997</v>
      </c>
      <c r="M16" s="2">
        <f>INDEX('[1]WSHP Project Log (All)'!$ET$7:$ET$256,MATCH(B16,'[1]WSHP Project Log (All)'!$C$7:$C$256,0))</f>
        <v>-120.24792898</v>
      </c>
      <c r="N16" s="2" t="s">
        <v>188</v>
      </c>
    </row>
    <row r="17" spans="1:14" x14ac:dyDescent="0.25">
      <c r="A17" s="3">
        <v>2021</v>
      </c>
      <c r="B17" s="5">
        <v>35145524</v>
      </c>
      <c r="C17" s="11" t="s">
        <v>26</v>
      </c>
      <c r="D17" s="13">
        <v>0.71969696969696972</v>
      </c>
      <c r="E17" s="14"/>
      <c r="F17" s="15">
        <v>0.71969696969696972</v>
      </c>
      <c r="G17" s="12" t="s">
        <v>22</v>
      </c>
      <c r="H17" s="2"/>
      <c r="I17" s="2"/>
      <c r="J17" s="23"/>
      <c r="K17" s="2"/>
      <c r="L17" s="2">
        <f>INDEX('[1]WSHP Project Log (All)'!$ES$7:$ES$256,MATCH(B17,'[1]WSHP Project Log (All)'!$C$7:$C$256,0))</f>
        <v>0</v>
      </c>
      <c r="M17" s="2">
        <f>INDEX('[1]WSHP Project Log (All)'!$ET$7:$ET$256,MATCH(B17,'[1]WSHP Project Log (All)'!$C$7:$C$256,0))</f>
        <v>0</v>
      </c>
      <c r="N17" s="2" t="s">
        <v>189</v>
      </c>
    </row>
    <row r="18" spans="1:14" x14ac:dyDescent="0.25">
      <c r="A18" s="3">
        <v>2021</v>
      </c>
      <c r="B18" s="5">
        <v>35145525</v>
      </c>
      <c r="C18" s="11" t="s">
        <v>27</v>
      </c>
      <c r="D18" s="13">
        <v>1.6808712121212122</v>
      </c>
      <c r="E18" s="14"/>
      <c r="F18" s="15">
        <v>1.4808712121212122</v>
      </c>
      <c r="G18" s="12" t="s">
        <v>22</v>
      </c>
      <c r="H18" s="2"/>
      <c r="I18" s="2"/>
      <c r="J18" s="23"/>
      <c r="K18" s="2"/>
      <c r="L18" s="2">
        <f>INDEX('[1]WSHP Project Log (All)'!$ES$7:$ES$256,MATCH(B18,'[1]WSHP Project Log (All)'!$C$7:$C$256,0))</f>
        <v>0</v>
      </c>
      <c r="M18" s="2">
        <f>INDEX('[1]WSHP Project Log (All)'!$ET$7:$ET$256,MATCH(B18,'[1]WSHP Project Log (All)'!$C$7:$C$256,0))</f>
        <v>0</v>
      </c>
      <c r="N18" s="2" t="s">
        <v>189</v>
      </c>
    </row>
    <row r="19" spans="1:14" x14ac:dyDescent="0.25">
      <c r="A19" s="3">
        <v>2021</v>
      </c>
      <c r="B19" s="5">
        <v>35192284</v>
      </c>
      <c r="C19" s="11" t="s">
        <v>28</v>
      </c>
      <c r="D19" s="13">
        <v>2.0700757575757578</v>
      </c>
      <c r="E19" s="14"/>
      <c r="F19" s="15">
        <v>2.0700000000000003</v>
      </c>
      <c r="G19" s="12" t="s">
        <v>22</v>
      </c>
      <c r="H19" s="2"/>
      <c r="I19" s="2"/>
      <c r="J19" s="23"/>
      <c r="K19" s="2"/>
      <c r="L19" s="2">
        <f>INDEX('[1]WSHP Project Log (All)'!$ES$7:$ES$256,MATCH(B19,'[1]WSHP Project Log (All)'!$C$7:$C$256,0))</f>
        <v>38.6153875802</v>
      </c>
      <c r="M19" s="2">
        <f>INDEX('[1]WSHP Project Log (All)'!$ET$7:$ET$256,MATCH(B19,'[1]WSHP Project Log (All)'!$C$7:$C$256,0))</f>
        <v>-122.4314761012</v>
      </c>
      <c r="N19" s="2" t="s">
        <v>189</v>
      </c>
    </row>
    <row r="20" spans="1:14" x14ac:dyDescent="0.25">
      <c r="A20" s="3">
        <v>2021</v>
      </c>
      <c r="B20" s="5">
        <v>35217274</v>
      </c>
      <c r="C20" s="11" t="s">
        <v>29</v>
      </c>
      <c r="D20" s="13">
        <v>2.23</v>
      </c>
      <c r="E20" s="14"/>
      <c r="F20" s="15">
        <v>2.2299242424242425</v>
      </c>
      <c r="G20" s="12" t="s">
        <v>22</v>
      </c>
      <c r="H20" s="2"/>
      <c r="I20" s="2"/>
      <c r="J20" s="23"/>
      <c r="K20" s="2"/>
      <c r="L20" s="2">
        <f>INDEX('[1]WSHP Project Log (All)'!$ES$7:$ES$256,MATCH(B20,'[1]WSHP Project Log (All)'!$C$7:$C$256,0))</f>
        <v>37.255110000000002</v>
      </c>
      <c r="M20" s="2">
        <f>INDEX('[1]WSHP Project Log (All)'!$ET$7:$ET$256,MATCH(B20,'[1]WSHP Project Log (All)'!$C$7:$C$256,0))</f>
        <v>-122.38153</v>
      </c>
      <c r="N20" s="2" t="s">
        <v>189</v>
      </c>
    </row>
    <row r="21" spans="1:14" x14ac:dyDescent="0.25">
      <c r="A21" s="3">
        <v>2021</v>
      </c>
      <c r="B21" s="5">
        <v>35217275</v>
      </c>
      <c r="C21" s="11" t="s">
        <v>30</v>
      </c>
      <c r="D21" s="13">
        <v>2.9</v>
      </c>
      <c r="E21" s="14"/>
      <c r="F21" s="15">
        <v>2.9</v>
      </c>
      <c r="G21" s="12" t="s">
        <v>22</v>
      </c>
      <c r="H21" s="2"/>
      <c r="I21" s="2"/>
      <c r="J21" s="23"/>
      <c r="K21" s="2"/>
      <c r="L21" s="2">
        <f>INDEX('[1]WSHP Project Log (All)'!$ES$7:$ES$256,MATCH(B21,'[1]WSHP Project Log (All)'!$C$7:$C$256,0))</f>
        <v>37.255110000000002</v>
      </c>
      <c r="M21" s="2">
        <f>INDEX('[1]WSHP Project Log (All)'!$ET$7:$ET$256,MATCH(B21,'[1]WSHP Project Log (All)'!$C$7:$C$256,0))</f>
        <v>-122.38153</v>
      </c>
      <c r="N21" s="2" t="s">
        <v>189</v>
      </c>
    </row>
    <row r="22" spans="1:14" x14ac:dyDescent="0.25">
      <c r="A22" s="3">
        <v>2021</v>
      </c>
      <c r="B22" s="5">
        <v>35223024</v>
      </c>
      <c r="C22" s="11" t="s">
        <v>31</v>
      </c>
      <c r="D22" s="13">
        <v>2.239962121212121</v>
      </c>
      <c r="E22" s="14"/>
      <c r="F22" s="15">
        <v>2.2400000000000002</v>
      </c>
      <c r="G22" s="12" t="s">
        <v>22</v>
      </c>
      <c r="H22" s="2"/>
      <c r="I22" s="2"/>
      <c r="J22" s="23"/>
      <c r="K22" s="2"/>
      <c r="L22" s="2">
        <f>INDEX('[1]WSHP Project Log (All)'!$ES$7:$ES$256,MATCH(B22,'[1]WSHP Project Log (All)'!$C$7:$C$256,0))</f>
        <v>38.615220364499997</v>
      </c>
      <c r="M22" s="2">
        <f>INDEX('[1]WSHP Project Log (All)'!$ET$7:$ET$256,MATCH(B22,'[1]WSHP Project Log (All)'!$C$7:$C$256,0))</f>
        <v>-122.42933930869999</v>
      </c>
      <c r="N22" s="2" t="s">
        <v>189</v>
      </c>
    </row>
    <row r="23" spans="1:14" x14ac:dyDescent="0.25">
      <c r="A23" s="3">
        <v>2021</v>
      </c>
      <c r="B23" s="5">
        <v>35223026</v>
      </c>
      <c r="C23" s="11" t="s">
        <v>32</v>
      </c>
      <c r="D23" s="13">
        <v>1.8</v>
      </c>
      <c r="E23" s="14"/>
      <c r="F23" s="15">
        <v>1.8</v>
      </c>
      <c r="G23" s="12" t="s">
        <v>22</v>
      </c>
      <c r="H23" s="2"/>
      <c r="I23" s="2"/>
      <c r="J23" s="23"/>
      <c r="K23" s="2"/>
      <c r="L23" s="2">
        <f>INDEX('[1]WSHP Project Log (All)'!$ES$7:$ES$256,MATCH(B23,'[1]WSHP Project Log (All)'!$C$7:$C$256,0))</f>
        <v>38.615220364499997</v>
      </c>
      <c r="M23" s="2">
        <f>INDEX('[1]WSHP Project Log (All)'!$ET$7:$ET$256,MATCH(B23,'[1]WSHP Project Log (All)'!$C$7:$C$256,0))</f>
        <v>-122.42933930869999</v>
      </c>
      <c r="N23" s="2" t="s">
        <v>188</v>
      </c>
    </row>
    <row r="24" spans="1:14" x14ac:dyDescent="0.25">
      <c r="A24" s="3">
        <v>2021</v>
      </c>
      <c r="B24" s="5">
        <v>35223037</v>
      </c>
      <c r="C24" s="11" t="s">
        <v>33</v>
      </c>
      <c r="D24" s="13">
        <v>2.0075757575757577E-2</v>
      </c>
      <c r="E24" s="14"/>
      <c r="F24" s="15">
        <v>0.02</v>
      </c>
      <c r="G24" s="12" t="s">
        <v>22</v>
      </c>
      <c r="H24" s="2"/>
      <c r="I24" s="2"/>
      <c r="J24" s="23"/>
      <c r="K24" s="2"/>
      <c r="L24" s="2">
        <f>INDEX('[1]WSHP Project Log (All)'!$ES$7:$ES$256,MATCH(B24,'[1]WSHP Project Log (All)'!$C$7:$C$256,0))</f>
        <v>37.322726590499997</v>
      </c>
      <c r="M24" s="2">
        <f>INDEX('[1]WSHP Project Log (All)'!$ET$7:$ET$256,MATCH(B24,'[1]WSHP Project Log (All)'!$C$7:$C$256,0))</f>
        <v>-119.6344289147</v>
      </c>
      <c r="N24" s="2" t="s">
        <v>22</v>
      </c>
    </row>
    <row r="25" spans="1:14" x14ac:dyDescent="0.25">
      <c r="A25" s="3">
        <v>2021</v>
      </c>
      <c r="B25" s="5">
        <v>35223343</v>
      </c>
      <c r="C25" s="11" t="s">
        <v>34</v>
      </c>
      <c r="D25" s="13">
        <v>0.85018939393939397</v>
      </c>
      <c r="E25" s="14"/>
      <c r="F25" s="15">
        <v>0.85018939393939397</v>
      </c>
      <c r="G25" s="12" t="s">
        <v>22</v>
      </c>
      <c r="H25" s="2"/>
      <c r="I25" s="2"/>
      <c r="J25" s="23"/>
      <c r="K25" s="2"/>
      <c r="L25" s="2">
        <f>INDEX('[1]WSHP Project Log (All)'!$ES$7:$ES$256,MATCH(B25,'[1]WSHP Project Log (All)'!$C$7:$C$256,0))</f>
        <v>39.644356273600003</v>
      </c>
      <c r="M25" s="2">
        <f>INDEX('[1]WSHP Project Log (All)'!$ET$7:$ET$256,MATCH(B25,'[1]WSHP Project Log (All)'!$C$7:$C$256,0))</f>
        <v>-121.4313754312</v>
      </c>
      <c r="N25" s="2" t="s">
        <v>22</v>
      </c>
    </row>
    <row r="26" spans="1:14" x14ac:dyDescent="0.25">
      <c r="A26" s="3">
        <v>2021</v>
      </c>
      <c r="B26" s="5">
        <v>35223345</v>
      </c>
      <c r="C26" s="11" t="s">
        <v>35</v>
      </c>
      <c r="D26" s="13">
        <v>3.7511363636363635</v>
      </c>
      <c r="E26" s="14"/>
      <c r="F26" s="15">
        <v>3.7511363636363635</v>
      </c>
      <c r="G26" s="12" t="s">
        <v>22</v>
      </c>
      <c r="H26" s="2"/>
      <c r="I26" s="2"/>
      <c r="J26" s="23"/>
      <c r="K26" s="2"/>
      <c r="L26" s="2">
        <f>INDEX('[1]WSHP Project Log (All)'!$ES$7:$ES$256,MATCH(B26,'[1]WSHP Project Log (All)'!$C$7:$C$256,0))</f>
        <v>39.634824561800002</v>
      </c>
      <c r="M26" s="2">
        <f>INDEX('[1]WSHP Project Log (All)'!$ET$7:$ET$256,MATCH(B26,'[1]WSHP Project Log (All)'!$C$7:$C$256,0))</f>
        <v>-121.39146122130001</v>
      </c>
      <c r="N26" s="2" t="s">
        <v>189</v>
      </c>
    </row>
    <row r="27" spans="1:14" x14ac:dyDescent="0.25">
      <c r="A27" s="3">
        <v>2021</v>
      </c>
      <c r="B27" s="5">
        <v>35225821</v>
      </c>
      <c r="C27" s="11" t="s">
        <v>36</v>
      </c>
      <c r="D27" s="13">
        <v>0.63371212121212117</v>
      </c>
      <c r="E27" s="14"/>
      <c r="F27" s="15">
        <v>0.63371212121212117</v>
      </c>
      <c r="G27" s="12" t="s">
        <v>22</v>
      </c>
      <c r="H27" s="2"/>
      <c r="I27" s="2"/>
      <c r="J27" s="23"/>
      <c r="K27" s="2"/>
      <c r="L27" s="2">
        <f>INDEX('[1]WSHP Project Log (All)'!$ES$7:$ES$256,MATCH(B27,'[1]WSHP Project Log (All)'!$C$7:$C$256,0))</f>
        <v>39.644356273600003</v>
      </c>
      <c r="M27" s="2">
        <f>INDEX('[1]WSHP Project Log (All)'!$ET$7:$ET$256,MATCH(B27,'[1]WSHP Project Log (All)'!$C$7:$C$256,0))</f>
        <v>-121.4313754312</v>
      </c>
      <c r="N27" s="2" t="s">
        <v>189</v>
      </c>
    </row>
    <row r="28" spans="1:14" x14ac:dyDescent="0.25">
      <c r="A28" s="3">
        <v>2021</v>
      </c>
      <c r="B28" s="5">
        <v>35225822</v>
      </c>
      <c r="C28" s="11" t="s">
        <v>37</v>
      </c>
      <c r="D28" s="13">
        <v>0.90871212121212119</v>
      </c>
      <c r="E28" s="14"/>
      <c r="F28" s="15">
        <v>0.90871212121212119</v>
      </c>
      <c r="G28" s="12" t="s">
        <v>22</v>
      </c>
      <c r="H28" s="2"/>
      <c r="I28" s="2"/>
      <c r="J28" s="23"/>
      <c r="K28" s="2"/>
      <c r="L28" s="2">
        <f>INDEX('[1]WSHP Project Log (All)'!$ES$7:$ES$256,MATCH(B28,'[1]WSHP Project Log (All)'!$C$7:$C$256,0))</f>
        <v>39.639387442299999</v>
      </c>
      <c r="M28" s="2">
        <f>INDEX('[1]WSHP Project Log (All)'!$ET$7:$ET$256,MATCH(B28,'[1]WSHP Project Log (All)'!$C$7:$C$256,0))</f>
        <v>-121.42948523920001</v>
      </c>
      <c r="N28" s="2" t="s">
        <v>189</v>
      </c>
    </row>
    <row r="29" spans="1:14" x14ac:dyDescent="0.25">
      <c r="A29" s="3">
        <v>2021</v>
      </c>
      <c r="B29" s="5">
        <v>35225823</v>
      </c>
      <c r="C29" s="11" t="s">
        <v>38</v>
      </c>
      <c r="D29" s="13">
        <v>1.5967803030303029</v>
      </c>
      <c r="E29" s="14"/>
      <c r="F29" s="15">
        <v>1.5967803030303029</v>
      </c>
      <c r="G29" s="12" t="s">
        <v>22</v>
      </c>
      <c r="H29" s="2"/>
      <c r="I29" s="2"/>
      <c r="J29" s="23"/>
      <c r="K29" s="2"/>
      <c r="L29" s="2">
        <f>INDEX('[1]WSHP Project Log (All)'!$ES$7:$ES$256,MATCH(B29,'[1]WSHP Project Log (All)'!$C$7:$C$256,0))</f>
        <v>39.634824561800002</v>
      </c>
      <c r="M29" s="2">
        <f>INDEX('[1]WSHP Project Log (All)'!$ET$7:$ET$256,MATCH(B29,'[1]WSHP Project Log (All)'!$C$7:$C$256,0))</f>
        <v>-121.39146122130001</v>
      </c>
      <c r="N29" s="2" t="s">
        <v>188</v>
      </c>
    </row>
    <row r="30" spans="1:14" x14ac:dyDescent="0.25">
      <c r="A30" s="3">
        <v>2021</v>
      </c>
      <c r="B30" s="5">
        <v>35225824</v>
      </c>
      <c r="C30" s="11" t="s">
        <v>39</v>
      </c>
      <c r="D30" s="13">
        <v>2.9482954545454545</v>
      </c>
      <c r="E30" s="14"/>
      <c r="F30" s="15">
        <v>2.9482954545454545</v>
      </c>
      <c r="G30" s="12" t="s">
        <v>22</v>
      </c>
      <c r="H30" s="2"/>
      <c r="I30" s="2"/>
      <c r="J30" s="23"/>
      <c r="K30" s="2"/>
      <c r="L30" s="2">
        <f>INDEX('[1]WSHP Project Log (All)'!$ES$7:$ES$256,MATCH(B30,'[1]WSHP Project Log (All)'!$C$7:$C$256,0))</f>
        <v>39.504746855100002</v>
      </c>
      <c r="M30" s="2">
        <f>INDEX('[1]WSHP Project Log (All)'!$ET$7:$ET$256,MATCH(B30,'[1]WSHP Project Log (All)'!$C$7:$C$256,0))</f>
        <v>-121.4524455916</v>
      </c>
      <c r="N30" s="2" t="s">
        <v>188</v>
      </c>
    </row>
    <row r="31" spans="1:14" x14ac:dyDescent="0.25">
      <c r="A31" s="3">
        <v>2021</v>
      </c>
      <c r="B31" s="5">
        <v>35227652</v>
      </c>
      <c r="C31" s="11" t="s">
        <v>40</v>
      </c>
      <c r="D31" s="13">
        <v>1.1000000000000001</v>
      </c>
      <c r="E31" s="14"/>
      <c r="F31" s="15">
        <v>0.55000000000000004</v>
      </c>
      <c r="G31" s="12" t="s">
        <v>22</v>
      </c>
      <c r="H31" s="2"/>
      <c r="I31" s="2"/>
      <c r="J31" s="23"/>
      <c r="K31" s="2"/>
      <c r="L31" s="2">
        <f>INDEX('[1]WSHP Project Log (All)'!$ES$7:$ES$256,MATCH(B31,'[1]WSHP Project Log (All)'!$C$7:$C$256,0))</f>
        <v>38.342274531599998</v>
      </c>
      <c r="M31" s="2">
        <f>INDEX('[1]WSHP Project Log (All)'!$ET$7:$ET$256,MATCH(B31,'[1]WSHP Project Log (All)'!$C$7:$C$256,0))</f>
        <v>-122.0077073162</v>
      </c>
      <c r="N31" s="2" t="s">
        <v>188</v>
      </c>
    </row>
    <row r="32" spans="1:14" x14ac:dyDescent="0.25">
      <c r="A32" s="3">
        <v>2021</v>
      </c>
      <c r="B32" s="5">
        <v>35227656</v>
      </c>
      <c r="C32" s="11" t="s">
        <v>41</v>
      </c>
      <c r="D32" s="13">
        <v>1.3299242424242423</v>
      </c>
      <c r="E32" s="14"/>
      <c r="F32" s="15">
        <v>1</v>
      </c>
      <c r="G32" s="12" t="s">
        <v>22</v>
      </c>
      <c r="H32" s="2"/>
      <c r="I32" s="2"/>
      <c r="J32" s="23"/>
      <c r="K32" s="2"/>
      <c r="L32" s="2">
        <f>INDEX('[1]WSHP Project Log (All)'!$ES$7:$ES$256,MATCH(B32,'[1]WSHP Project Log (All)'!$C$7:$C$256,0))</f>
        <v>38.342274531599998</v>
      </c>
      <c r="M32" s="2">
        <f>INDEX('[1]WSHP Project Log (All)'!$ET$7:$ET$256,MATCH(B32,'[1]WSHP Project Log (All)'!$C$7:$C$256,0))</f>
        <v>-122.0077073162</v>
      </c>
      <c r="N32" s="2" t="s">
        <v>22</v>
      </c>
    </row>
    <row r="33" spans="1:14" x14ac:dyDescent="0.25">
      <c r="A33" s="3">
        <v>2021</v>
      </c>
      <c r="B33" s="5">
        <v>35229119</v>
      </c>
      <c r="C33" s="11" t="s">
        <v>42</v>
      </c>
      <c r="D33" s="13">
        <v>0.61003787878787874</v>
      </c>
      <c r="E33" s="14"/>
      <c r="F33" s="15">
        <v>0.61003787878787874</v>
      </c>
      <c r="G33" s="12" t="s">
        <v>22</v>
      </c>
      <c r="H33" s="2"/>
      <c r="I33" s="2"/>
      <c r="J33" s="23"/>
      <c r="K33" s="2"/>
      <c r="L33" s="2">
        <f>INDEX('[1]WSHP Project Log (All)'!$ES$7:$ES$256,MATCH(B33,'[1]WSHP Project Log (All)'!$C$7:$C$256,0))</f>
        <v>38.751398674299999</v>
      </c>
      <c r="M33" s="2">
        <f>INDEX('[1]WSHP Project Log (All)'!$ET$7:$ET$256,MATCH(B33,'[1]WSHP Project Log (All)'!$C$7:$C$256,0))</f>
        <v>-122.6117165182</v>
      </c>
      <c r="N33" s="2" t="s">
        <v>188</v>
      </c>
    </row>
    <row r="34" spans="1:14" x14ac:dyDescent="0.25">
      <c r="A34" s="3">
        <v>2021</v>
      </c>
      <c r="B34" s="5">
        <v>35232298</v>
      </c>
      <c r="C34" s="11" t="s">
        <v>43</v>
      </c>
      <c r="D34" s="13">
        <v>0.23996212121212121</v>
      </c>
      <c r="E34" s="14"/>
      <c r="F34" s="15">
        <v>0.23996212121212121</v>
      </c>
      <c r="G34" s="12" t="s">
        <v>22</v>
      </c>
      <c r="H34" s="2"/>
      <c r="I34" s="2"/>
      <c r="J34" s="23"/>
      <c r="K34" s="2"/>
      <c r="L34" s="2">
        <f>INDEX('[1]WSHP Project Log (All)'!$ES$7:$ES$256,MATCH(B34,'[1]WSHP Project Log (All)'!$C$7:$C$256,0))</f>
        <v>39.642470904299998</v>
      </c>
      <c r="M34" s="2">
        <f>INDEX('[1]WSHP Project Log (All)'!$ET$7:$ET$256,MATCH(B34,'[1]WSHP Project Log (All)'!$C$7:$C$256,0))</f>
        <v>-121.42370773090001</v>
      </c>
      <c r="N34" s="2" t="s">
        <v>188</v>
      </c>
    </row>
    <row r="35" spans="1:14" x14ac:dyDescent="0.25">
      <c r="A35" s="3">
        <v>2021</v>
      </c>
      <c r="B35" s="5">
        <v>35232718</v>
      </c>
      <c r="C35" s="11" t="s">
        <v>44</v>
      </c>
      <c r="D35" s="13">
        <v>0.5</v>
      </c>
      <c r="E35" s="14"/>
      <c r="F35" s="15">
        <v>0.5</v>
      </c>
      <c r="G35" s="12" t="s">
        <v>22</v>
      </c>
      <c r="H35" s="2"/>
      <c r="I35" s="2"/>
      <c r="J35" s="23"/>
      <c r="K35" s="2"/>
      <c r="L35" s="2">
        <f>INDEX('[1]WSHP Project Log (All)'!$ES$7:$ES$256,MATCH(B35,'[1]WSHP Project Log (All)'!$C$7:$C$256,0))</f>
        <v>39.634297348099999</v>
      </c>
      <c r="M35" s="2">
        <f>INDEX('[1]WSHP Project Log (All)'!$ET$7:$ET$256,MATCH(B35,'[1]WSHP Project Log (All)'!$C$7:$C$256,0))</f>
        <v>-121.411176884</v>
      </c>
      <c r="N35" s="2" t="s">
        <v>188</v>
      </c>
    </row>
    <row r="36" spans="1:14" x14ac:dyDescent="0.25">
      <c r="A36" s="3">
        <v>2021</v>
      </c>
      <c r="B36" s="5">
        <v>35233038</v>
      </c>
      <c r="C36" s="11" t="s">
        <v>45</v>
      </c>
      <c r="D36" s="13">
        <v>0.22992424242424242</v>
      </c>
      <c r="E36" s="14"/>
      <c r="F36" s="15">
        <v>0.22992424242424242</v>
      </c>
      <c r="G36" s="12" t="s">
        <v>22</v>
      </c>
      <c r="H36" s="2"/>
      <c r="I36" s="2"/>
      <c r="J36" s="23"/>
      <c r="K36" s="2"/>
      <c r="L36" s="2">
        <f>INDEX('[1]WSHP Project Log (All)'!$ES$7:$ES$256,MATCH(B36,'[1]WSHP Project Log (All)'!$C$7:$C$256,0))</f>
        <v>39.642470904299998</v>
      </c>
      <c r="M36" s="2">
        <f>INDEX('[1]WSHP Project Log (All)'!$ET$7:$ET$256,MATCH(B36,'[1]WSHP Project Log (All)'!$C$7:$C$256,0))</f>
        <v>-121.42370773090001</v>
      </c>
      <c r="N36" s="2" t="s">
        <v>22</v>
      </c>
    </row>
    <row r="37" spans="1:14" x14ac:dyDescent="0.25">
      <c r="A37" s="3">
        <v>2021</v>
      </c>
      <c r="B37" s="5">
        <v>35233039</v>
      </c>
      <c r="C37" s="11" t="s">
        <v>46</v>
      </c>
      <c r="D37" s="13">
        <v>0.37007575757575756</v>
      </c>
      <c r="E37" s="14"/>
      <c r="F37" s="15">
        <v>0.37007575757575756</v>
      </c>
      <c r="G37" s="12" t="s">
        <v>22</v>
      </c>
      <c r="H37" s="2"/>
      <c r="I37" s="2"/>
      <c r="J37" s="23"/>
      <c r="K37" s="2"/>
      <c r="L37" s="2">
        <f>INDEX('[1]WSHP Project Log (All)'!$ES$7:$ES$256,MATCH(B37,'[1]WSHP Project Log (All)'!$C$7:$C$256,0))</f>
        <v>39.642470904299998</v>
      </c>
      <c r="M37" s="2">
        <f>INDEX('[1]WSHP Project Log (All)'!$ET$7:$ET$256,MATCH(B37,'[1]WSHP Project Log (All)'!$C$7:$C$256,0))</f>
        <v>-121.42370773090001</v>
      </c>
      <c r="N37" s="2" t="s">
        <v>22</v>
      </c>
    </row>
    <row r="38" spans="1:14" x14ac:dyDescent="0.25">
      <c r="A38" s="3">
        <v>2021</v>
      </c>
      <c r="B38" s="5">
        <v>35233300</v>
      </c>
      <c r="C38" s="11" t="s">
        <v>47</v>
      </c>
      <c r="D38" s="13">
        <v>0.32007575757575757</v>
      </c>
      <c r="E38" s="14"/>
      <c r="F38" s="15">
        <v>0.32007575757575757</v>
      </c>
      <c r="G38" s="12" t="s">
        <v>22</v>
      </c>
      <c r="H38" s="2"/>
      <c r="I38" s="2"/>
      <c r="J38" s="23"/>
      <c r="K38" s="2"/>
      <c r="L38" s="2">
        <f>INDEX('[1]WSHP Project Log (All)'!$ES$7:$ES$256,MATCH(B38,'[1]WSHP Project Log (All)'!$C$7:$C$256,0))</f>
        <v>39.642470904299998</v>
      </c>
      <c r="M38" s="2">
        <f>INDEX('[1]WSHP Project Log (All)'!$ET$7:$ET$256,MATCH(B38,'[1]WSHP Project Log (All)'!$C$7:$C$256,0))</f>
        <v>-121.42370773090001</v>
      </c>
      <c r="N38" s="2" t="s">
        <v>22</v>
      </c>
    </row>
    <row r="39" spans="1:14" x14ac:dyDescent="0.25">
      <c r="A39" s="3">
        <v>2021</v>
      </c>
      <c r="B39" s="5">
        <v>35233301</v>
      </c>
      <c r="C39" s="11" t="s">
        <v>48</v>
      </c>
      <c r="D39" s="13">
        <v>0.3600378787878788</v>
      </c>
      <c r="E39" s="14"/>
      <c r="F39" s="15">
        <v>0.3600378787878788</v>
      </c>
      <c r="G39" s="12" t="s">
        <v>22</v>
      </c>
      <c r="H39" s="2"/>
      <c r="I39" s="2"/>
      <c r="J39" s="23"/>
      <c r="K39" s="2"/>
      <c r="L39" s="2">
        <f>INDEX('[1]WSHP Project Log (All)'!$ES$7:$ES$256,MATCH(B39,'[1]WSHP Project Log (All)'!$C$7:$C$256,0))</f>
        <v>39.642470904299998</v>
      </c>
      <c r="M39" s="2">
        <f>INDEX('[1]WSHP Project Log (All)'!$ET$7:$ET$256,MATCH(B39,'[1]WSHP Project Log (All)'!$C$7:$C$256,0))</f>
        <v>-121.42370773090001</v>
      </c>
      <c r="N39" s="2" t="s">
        <v>22</v>
      </c>
    </row>
    <row r="40" spans="1:14" x14ac:dyDescent="0.25">
      <c r="A40" s="3">
        <v>2021</v>
      </c>
      <c r="B40" s="5">
        <v>35233302</v>
      </c>
      <c r="C40" s="11" t="s">
        <v>49</v>
      </c>
      <c r="D40" s="13">
        <v>0.12007575757575757</v>
      </c>
      <c r="E40" s="14"/>
      <c r="F40" s="15">
        <v>0.12007575757575757</v>
      </c>
      <c r="G40" s="12" t="s">
        <v>22</v>
      </c>
      <c r="H40" s="2"/>
      <c r="I40" s="2"/>
      <c r="J40" s="23"/>
      <c r="K40" s="2"/>
      <c r="L40" s="2">
        <f>INDEX('[1]WSHP Project Log (All)'!$ES$7:$ES$256,MATCH(B40,'[1]WSHP Project Log (All)'!$C$7:$C$256,0))</f>
        <v>39.642470904299998</v>
      </c>
      <c r="M40" s="2">
        <f>INDEX('[1]WSHP Project Log (All)'!$ET$7:$ET$256,MATCH(B40,'[1]WSHP Project Log (All)'!$C$7:$C$256,0))</f>
        <v>-121.42370773090001</v>
      </c>
      <c r="N40" s="2" t="s">
        <v>188</v>
      </c>
    </row>
    <row r="41" spans="1:14" x14ac:dyDescent="0.25">
      <c r="A41" s="3">
        <v>2021</v>
      </c>
      <c r="B41" s="5">
        <v>35233303</v>
      </c>
      <c r="C41" s="11" t="s">
        <v>50</v>
      </c>
      <c r="D41" s="13">
        <v>8.9962121212121215E-2</v>
      </c>
      <c r="E41" s="14"/>
      <c r="F41" s="15">
        <v>8.9962121212121215E-2</v>
      </c>
      <c r="G41" s="12" t="s">
        <v>22</v>
      </c>
      <c r="H41" s="2"/>
      <c r="I41" s="2"/>
      <c r="J41" s="23"/>
      <c r="K41" s="2"/>
      <c r="L41" s="2">
        <f>INDEX('[1]WSHP Project Log (All)'!$ES$7:$ES$256,MATCH(B41,'[1]WSHP Project Log (All)'!$C$7:$C$256,0))</f>
        <v>39.642470904299998</v>
      </c>
      <c r="M41" s="2">
        <f>INDEX('[1]WSHP Project Log (All)'!$ET$7:$ET$256,MATCH(B41,'[1]WSHP Project Log (All)'!$C$7:$C$256,0))</f>
        <v>-121.42370773090001</v>
      </c>
      <c r="N41" s="2" t="s">
        <v>189</v>
      </c>
    </row>
    <row r="42" spans="1:14" x14ac:dyDescent="0.25">
      <c r="A42" s="3">
        <v>2021</v>
      </c>
      <c r="B42" s="5">
        <v>35233304</v>
      </c>
      <c r="C42" s="11" t="s">
        <v>51</v>
      </c>
      <c r="D42" s="13">
        <v>0.3</v>
      </c>
      <c r="E42" s="14"/>
      <c r="F42" s="15">
        <v>0.3</v>
      </c>
      <c r="G42" s="12" t="s">
        <v>22</v>
      </c>
      <c r="H42" s="2"/>
      <c r="I42" s="2"/>
      <c r="J42" s="23"/>
      <c r="K42" s="2"/>
      <c r="L42" s="2">
        <f>INDEX('[1]WSHP Project Log (All)'!$ES$7:$ES$256,MATCH(B42,'[1]WSHP Project Log (All)'!$C$7:$C$256,0))</f>
        <v>39.642470904299998</v>
      </c>
      <c r="M42" s="2">
        <f>INDEX('[1]WSHP Project Log (All)'!$ET$7:$ET$256,MATCH(B42,'[1]WSHP Project Log (All)'!$C$7:$C$256,0))</f>
        <v>-121.42370773090001</v>
      </c>
      <c r="N42" s="2" t="s">
        <v>189</v>
      </c>
    </row>
    <row r="43" spans="1:14" x14ac:dyDescent="0.25">
      <c r="A43" s="3">
        <v>2021</v>
      </c>
      <c r="B43" s="5">
        <v>35233305</v>
      </c>
      <c r="C43" s="11" t="s">
        <v>52</v>
      </c>
      <c r="D43" s="13">
        <v>0.28996212121212123</v>
      </c>
      <c r="E43" s="14"/>
      <c r="F43" s="15">
        <v>0.28996212121212123</v>
      </c>
      <c r="G43" s="12" t="s">
        <v>22</v>
      </c>
      <c r="H43" s="2"/>
      <c r="I43" s="2"/>
      <c r="J43" s="23"/>
      <c r="K43" s="2"/>
      <c r="L43" s="2">
        <f>INDEX('[1]WSHP Project Log (All)'!$ES$7:$ES$256,MATCH(B43,'[1]WSHP Project Log (All)'!$C$7:$C$256,0))</f>
        <v>39.642470904299998</v>
      </c>
      <c r="M43" s="2">
        <f>INDEX('[1]WSHP Project Log (All)'!$ET$7:$ET$256,MATCH(B43,'[1]WSHP Project Log (All)'!$C$7:$C$256,0))</f>
        <v>-121.42370773090001</v>
      </c>
      <c r="N43" s="2" t="s">
        <v>22</v>
      </c>
    </row>
    <row r="44" spans="1:14" x14ac:dyDescent="0.25">
      <c r="A44" s="3">
        <v>2021</v>
      </c>
      <c r="B44" s="5">
        <v>35233306</v>
      </c>
      <c r="C44" s="11" t="s">
        <v>53</v>
      </c>
      <c r="D44" s="13">
        <v>0.26003787878787876</v>
      </c>
      <c r="E44" s="14"/>
      <c r="F44" s="15">
        <v>0.26003787878787876</v>
      </c>
      <c r="G44" s="12" t="s">
        <v>22</v>
      </c>
      <c r="H44" s="2"/>
      <c r="I44" s="2"/>
      <c r="J44" s="23"/>
      <c r="K44" s="2"/>
      <c r="L44" s="2">
        <f>INDEX('[1]WSHP Project Log (All)'!$ES$7:$ES$256,MATCH(B44,'[1]WSHP Project Log (All)'!$C$7:$C$256,0))</f>
        <v>0</v>
      </c>
      <c r="M44" s="2">
        <f>INDEX('[1]WSHP Project Log (All)'!$ET$7:$ET$256,MATCH(B44,'[1]WSHP Project Log (All)'!$C$7:$C$256,0))</f>
        <v>0</v>
      </c>
      <c r="N44" s="2" t="s">
        <v>22</v>
      </c>
    </row>
    <row r="45" spans="1:14" x14ac:dyDescent="0.25">
      <c r="A45" s="3">
        <v>2021</v>
      </c>
      <c r="B45" s="5">
        <v>35233307</v>
      </c>
      <c r="C45" s="11" t="s">
        <v>54</v>
      </c>
      <c r="D45" s="13">
        <v>0.6</v>
      </c>
      <c r="E45" s="14"/>
      <c r="F45" s="15">
        <v>0.6</v>
      </c>
      <c r="G45" s="12" t="s">
        <v>22</v>
      </c>
      <c r="H45" s="2"/>
      <c r="I45" s="2"/>
      <c r="J45" s="23"/>
      <c r="K45" s="2"/>
      <c r="L45" s="2">
        <f>INDEX('[1]WSHP Project Log (All)'!$ES$7:$ES$256,MATCH(B45,'[1]WSHP Project Log (All)'!$C$7:$C$256,0))</f>
        <v>0</v>
      </c>
      <c r="M45" s="2">
        <f>INDEX('[1]WSHP Project Log (All)'!$ET$7:$ET$256,MATCH(B45,'[1]WSHP Project Log (All)'!$C$7:$C$256,0))</f>
        <v>0</v>
      </c>
      <c r="N45" s="2" t="s">
        <v>22</v>
      </c>
    </row>
    <row r="46" spans="1:14" x14ac:dyDescent="0.25">
      <c r="A46" s="3">
        <v>2021</v>
      </c>
      <c r="B46" s="5">
        <v>35233308</v>
      </c>
      <c r="C46" s="11" t="s">
        <v>55</v>
      </c>
      <c r="D46" s="13">
        <v>0.92992424242424243</v>
      </c>
      <c r="E46" s="14"/>
      <c r="F46" s="15">
        <v>0.92992424242424243</v>
      </c>
      <c r="G46" s="12" t="s">
        <v>22</v>
      </c>
      <c r="H46" s="2"/>
      <c r="I46" s="2"/>
      <c r="J46" s="23"/>
      <c r="K46" s="2"/>
      <c r="L46" s="2">
        <f>INDEX('[1]WSHP Project Log (All)'!$ES$7:$ES$256,MATCH(B46,'[1]WSHP Project Log (All)'!$C$7:$C$256,0))</f>
        <v>0</v>
      </c>
      <c r="M46" s="2">
        <f>INDEX('[1]WSHP Project Log (All)'!$ET$7:$ET$256,MATCH(B46,'[1]WSHP Project Log (All)'!$C$7:$C$256,0))</f>
        <v>0</v>
      </c>
      <c r="N46" s="2" t="s">
        <v>22</v>
      </c>
    </row>
    <row r="47" spans="1:14" x14ac:dyDescent="0.25">
      <c r="A47" s="3">
        <v>2021</v>
      </c>
      <c r="B47" s="5">
        <v>35233309</v>
      </c>
      <c r="C47" s="11" t="s">
        <v>56</v>
      </c>
      <c r="D47" s="13">
        <v>0.37007575757575756</v>
      </c>
      <c r="E47" s="14"/>
      <c r="F47" s="15">
        <v>0.37007575757575756</v>
      </c>
      <c r="G47" s="12" t="s">
        <v>22</v>
      </c>
      <c r="H47" s="2"/>
      <c r="I47" s="2"/>
      <c r="J47" s="23"/>
      <c r="K47" s="2"/>
      <c r="L47" s="2">
        <f>INDEX('[1]WSHP Project Log (All)'!$ES$7:$ES$256,MATCH(B47,'[1]WSHP Project Log (All)'!$C$7:$C$256,0))</f>
        <v>0</v>
      </c>
      <c r="M47" s="2">
        <f>INDEX('[1]WSHP Project Log (All)'!$ET$7:$ET$256,MATCH(B47,'[1]WSHP Project Log (All)'!$C$7:$C$256,0))</f>
        <v>0</v>
      </c>
      <c r="N47" s="2" t="s">
        <v>22</v>
      </c>
    </row>
    <row r="48" spans="1:14" x14ac:dyDescent="0.25">
      <c r="A48" s="3">
        <v>2021</v>
      </c>
      <c r="B48" s="5">
        <v>35233310</v>
      </c>
      <c r="C48" s="11" t="s">
        <v>57</v>
      </c>
      <c r="D48" s="13">
        <v>0.15</v>
      </c>
      <c r="E48" s="14"/>
      <c r="F48" s="15">
        <v>0.15</v>
      </c>
      <c r="G48" s="12" t="s">
        <v>22</v>
      </c>
      <c r="H48" s="2"/>
      <c r="I48" s="2"/>
      <c r="J48" s="23"/>
      <c r="K48" s="2"/>
      <c r="L48" s="2">
        <f>INDEX('[1]WSHP Project Log (All)'!$ES$7:$ES$256,MATCH(B48,'[1]WSHP Project Log (All)'!$C$7:$C$256,0))</f>
        <v>0</v>
      </c>
      <c r="M48" s="2">
        <f>INDEX('[1]WSHP Project Log (All)'!$ET$7:$ET$256,MATCH(B48,'[1]WSHP Project Log (All)'!$C$7:$C$256,0))</f>
        <v>0</v>
      </c>
      <c r="N48" s="2" t="s">
        <v>22</v>
      </c>
    </row>
    <row r="49" spans="1:14" x14ac:dyDescent="0.25">
      <c r="A49" s="3">
        <v>2021</v>
      </c>
      <c r="B49" s="5">
        <v>35233311</v>
      </c>
      <c r="C49" s="11" t="s">
        <v>58</v>
      </c>
      <c r="D49" s="13">
        <v>0.72821969696969702</v>
      </c>
      <c r="E49" s="14"/>
      <c r="F49" s="15">
        <v>0.72821969696969702</v>
      </c>
      <c r="G49" s="12" t="s">
        <v>22</v>
      </c>
      <c r="H49" s="2"/>
      <c r="I49" s="2"/>
      <c r="J49" s="23"/>
      <c r="K49" s="2"/>
      <c r="L49" s="2">
        <f>INDEX('[1]WSHP Project Log (All)'!$ES$7:$ES$256,MATCH(B49,'[1]WSHP Project Log (All)'!$C$7:$C$256,0))</f>
        <v>0</v>
      </c>
      <c r="M49" s="2">
        <f>INDEX('[1]WSHP Project Log (All)'!$ET$7:$ET$256,MATCH(B49,'[1]WSHP Project Log (All)'!$C$7:$C$256,0))</f>
        <v>0</v>
      </c>
      <c r="N49" s="2" t="s">
        <v>22</v>
      </c>
    </row>
    <row r="50" spans="1:14" x14ac:dyDescent="0.25">
      <c r="A50" s="3">
        <v>2021</v>
      </c>
      <c r="B50" s="5">
        <v>35233312</v>
      </c>
      <c r="C50" s="11" t="s">
        <v>59</v>
      </c>
      <c r="D50" s="13">
        <v>1.1000000000000001</v>
      </c>
      <c r="E50" s="14"/>
      <c r="F50" s="15">
        <v>1.1000000000000001</v>
      </c>
      <c r="G50" s="12" t="s">
        <v>22</v>
      </c>
      <c r="H50" s="2"/>
      <c r="I50" s="2"/>
      <c r="J50" s="23"/>
      <c r="K50" s="2"/>
      <c r="L50" s="2">
        <f>INDEX('[1]WSHP Project Log (All)'!$ES$7:$ES$256,MATCH(B50,'[1]WSHP Project Log (All)'!$C$7:$C$256,0))</f>
        <v>0</v>
      </c>
      <c r="M50" s="2">
        <f>INDEX('[1]WSHP Project Log (All)'!$ET$7:$ET$256,MATCH(B50,'[1]WSHP Project Log (All)'!$C$7:$C$256,0))</f>
        <v>0</v>
      </c>
      <c r="N50" s="2" t="s">
        <v>22</v>
      </c>
    </row>
    <row r="51" spans="1:14" x14ac:dyDescent="0.25">
      <c r="A51" s="3">
        <v>2021</v>
      </c>
      <c r="B51" s="5">
        <v>35233314</v>
      </c>
      <c r="C51" s="11" t="s">
        <v>60</v>
      </c>
      <c r="D51" s="13">
        <v>1.6</v>
      </c>
      <c r="E51" s="14"/>
      <c r="F51" s="15">
        <v>1.6</v>
      </c>
      <c r="G51" s="12" t="s">
        <v>22</v>
      </c>
      <c r="H51" s="2"/>
      <c r="I51" s="2"/>
      <c r="J51" s="23"/>
      <c r="K51" s="2"/>
      <c r="L51" s="2">
        <f>INDEX('[1]WSHP Project Log (All)'!$ES$7:$ES$256,MATCH(B51,'[1]WSHP Project Log (All)'!$C$7:$C$256,0))</f>
        <v>0</v>
      </c>
      <c r="M51" s="2">
        <f>INDEX('[1]WSHP Project Log (All)'!$ET$7:$ET$256,MATCH(B51,'[1]WSHP Project Log (All)'!$C$7:$C$256,0))</f>
        <v>0</v>
      </c>
      <c r="N51" s="2" t="s">
        <v>22</v>
      </c>
    </row>
    <row r="52" spans="1:14" x14ac:dyDescent="0.25">
      <c r="A52" s="3">
        <v>2021</v>
      </c>
      <c r="B52" s="5">
        <v>35233315</v>
      </c>
      <c r="C52" s="11" t="s">
        <v>61</v>
      </c>
      <c r="D52" s="13">
        <v>0.96003787878787883</v>
      </c>
      <c r="E52" s="14"/>
      <c r="F52" s="15">
        <v>0.96003787878787883</v>
      </c>
      <c r="G52" s="12" t="s">
        <v>22</v>
      </c>
      <c r="H52" s="2"/>
      <c r="I52" s="2"/>
      <c r="J52" s="23"/>
      <c r="K52" s="2"/>
      <c r="L52" s="2">
        <f>INDEX('[1]WSHP Project Log (All)'!$ES$7:$ES$256,MATCH(B52,'[1]WSHP Project Log (All)'!$C$7:$C$256,0))</f>
        <v>0</v>
      </c>
      <c r="M52" s="2">
        <f>INDEX('[1]WSHP Project Log (All)'!$ET$7:$ET$256,MATCH(B52,'[1]WSHP Project Log (All)'!$C$7:$C$256,0))</f>
        <v>0</v>
      </c>
      <c r="N52" s="2" t="s">
        <v>22</v>
      </c>
    </row>
    <row r="53" spans="1:14" x14ac:dyDescent="0.25">
      <c r="A53" s="3">
        <v>2021</v>
      </c>
      <c r="B53" s="5">
        <v>35235139</v>
      </c>
      <c r="C53" s="11" t="s">
        <v>62</v>
      </c>
      <c r="D53" s="13">
        <v>1.3185606060606061</v>
      </c>
      <c r="E53" s="14"/>
      <c r="F53" s="15">
        <v>1.3185606060606061</v>
      </c>
      <c r="G53" s="12" t="s">
        <v>22</v>
      </c>
      <c r="H53" s="2"/>
      <c r="I53" s="2"/>
      <c r="J53" s="23"/>
      <c r="K53" s="2"/>
      <c r="L53" s="2">
        <f>INDEX('[1]WSHP Project Log (All)'!$ES$7:$ES$256,MATCH(B53,'[1]WSHP Project Log (All)'!$C$7:$C$256,0))</f>
        <v>39.664450000000002</v>
      </c>
      <c r="M53" s="2">
        <f>INDEX('[1]WSHP Project Log (All)'!$ET$7:$ET$256,MATCH(B53,'[1]WSHP Project Log (All)'!$C$7:$C$256,0))</f>
        <v>-121.43162</v>
      </c>
      <c r="N53" s="2" t="s">
        <v>22</v>
      </c>
    </row>
    <row r="54" spans="1:14" x14ac:dyDescent="0.25">
      <c r="A54" s="3">
        <v>2021</v>
      </c>
      <c r="B54" s="5">
        <v>35235320</v>
      </c>
      <c r="C54" s="11" t="s">
        <v>63</v>
      </c>
      <c r="D54" s="13">
        <v>0.24621212121212122</v>
      </c>
      <c r="E54" s="14"/>
      <c r="F54" s="15">
        <v>0.24621212121212122</v>
      </c>
      <c r="G54" s="12" t="s">
        <v>22</v>
      </c>
      <c r="H54" s="2"/>
      <c r="I54" s="2"/>
      <c r="J54" s="23"/>
      <c r="K54" s="2"/>
      <c r="L54" s="2">
        <f>INDEX('[1]WSHP Project Log (All)'!$ES$7:$ES$256,MATCH(B54,'[1]WSHP Project Log (All)'!$C$7:$C$256,0))</f>
        <v>0</v>
      </c>
      <c r="M54" s="2">
        <f>INDEX('[1]WSHP Project Log (All)'!$ET$7:$ET$256,MATCH(B54,'[1]WSHP Project Log (All)'!$C$7:$C$256,0))</f>
        <v>0</v>
      </c>
      <c r="N54" s="2" t="s">
        <v>22</v>
      </c>
    </row>
    <row r="55" spans="1:14" x14ac:dyDescent="0.25">
      <c r="A55" s="3">
        <v>2021</v>
      </c>
      <c r="B55" s="5">
        <v>35235669</v>
      </c>
      <c r="C55" s="11" t="s">
        <v>64</v>
      </c>
      <c r="D55" s="13">
        <v>0.41098484848484851</v>
      </c>
      <c r="E55" s="14"/>
      <c r="F55" s="15">
        <v>0.41098484848484851</v>
      </c>
      <c r="G55" s="12" t="s">
        <v>22</v>
      </c>
      <c r="H55" s="2"/>
      <c r="I55" s="2"/>
      <c r="J55" s="23"/>
      <c r="K55" s="2"/>
      <c r="L55" s="2">
        <f>INDEX('[1]WSHP Project Log (All)'!$ES$7:$ES$256,MATCH(B55,'[1]WSHP Project Log (All)'!$C$7:$C$256,0))</f>
        <v>39.646009999999997</v>
      </c>
      <c r="M55" s="2">
        <f>INDEX('[1]WSHP Project Log (All)'!$ET$7:$ET$256,MATCH(B55,'[1]WSHP Project Log (All)'!$C$7:$C$256,0))</f>
        <v>-121.42443</v>
      </c>
      <c r="N55" s="2" t="s">
        <v>22</v>
      </c>
    </row>
    <row r="56" spans="1:14" x14ac:dyDescent="0.25">
      <c r="A56" s="3">
        <v>2021</v>
      </c>
      <c r="B56" s="5">
        <v>35235671</v>
      </c>
      <c r="C56" s="11" t="s">
        <v>65</v>
      </c>
      <c r="D56" s="13">
        <v>0.49242424242424243</v>
      </c>
      <c r="E56" s="14"/>
      <c r="F56" s="15">
        <v>0.49242424242424243</v>
      </c>
      <c r="G56" s="12" t="s">
        <v>22</v>
      </c>
      <c r="H56" s="2"/>
      <c r="I56" s="2"/>
      <c r="J56" s="23"/>
      <c r="K56" s="2"/>
      <c r="L56" s="2">
        <f>INDEX('[1]WSHP Project Log (All)'!$ES$7:$ES$256,MATCH(B56,'[1]WSHP Project Log (All)'!$C$7:$C$256,0))</f>
        <v>39.646009999999997</v>
      </c>
      <c r="M56" s="2">
        <f>INDEX('[1]WSHP Project Log (All)'!$ET$7:$ET$256,MATCH(B56,'[1]WSHP Project Log (All)'!$C$7:$C$256,0))</f>
        <v>-121.42443</v>
      </c>
      <c r="N56" s="2" t="s">
        <v>22</v>
      </c>
    </row>
    <row r="57" spans="1:14" x14ac:dyDescent="0.25">
      <c r="A57" s="3">
        <v>2021</v>
      </c>
      <c r="B57" s="5">
        <v>35235676</v>
      </c>
      <c r="C57" s="11" t="s">
        <v>66</v>
      </c>
      <c r="D57" s="13">
        <v>2.3958333333333335</v>
      </c>
      <c r="E57" s="14"/>
      <c r="F57" s="15">
        <v>2.3958333333333335</v>
      </c>
      <c r="G57" s="12" t="s">
        <v>22</v>
      </c>
      <c r="H57" s="2"/>
      <c r="I57" s="2"/>
      <c r="J57" s="23"/>
      <c r="K57" s="2"/>
      <c r="L57" s="2">
        <f>INDEX('[1]WSHP Project Log (All)'!$ES$7:$ES$256,MATCH(B57,'[1]WSHP Project Log (All)'!$C$7:$C$256,0))</f>
        <v>39.654992157300001</v>
      </c>
      <c r="M57" s="2">
        <f>INDEX('[1]WSHP Project Log (All)'!$ET$7:$ET$256,MATCH(B57,'[1]WSHP Project Log (All)'!$C$7:$C$256,0))</f>
        <v>-121.4589909524</v>
      </c>
      <c r="N57" s="2" t="s">
        <v>22</v>
      </c>
    </row>
    <row r="58" spans="1:14" x14ac:dyDescent="0.25">
      <c r="A58" s="3">
        <v>2021</v>
      </c>
      <c r="B58" s="5">
        <v>35235705</v>
      </c>
      <c r="C58" s="11" t="s">
        <v>67</v>
      </c>
      <c r="D58" s="13">
        <v>1.3200757575757576</v>
      </c>
      <c r="E58" s="14"/>
      <c r="F58" s="15">
        <v>1.3200757575757576</v>
      </c>
      <c r="G58" s="12" t="s">
        <v>22</v>
      </c>
      <c r="H58" s="2"/>
      <c r="I58" s="2"/>
      <c r="J58" s="23"/>
      <c r="K58" s="2"/>
      <c r="L58" s="2">
        <f>INDEX('[1]WSHP Project Log (All)'!$ES$7:$ES$256,MATCH(B58,'[1]WSHP Project Log (All)'!$C$7:$C$256,0))</f>
        <v>39.646009999999997</v>
      </c>
      <c r="M58" s="2">
        <f>INDEX('[1]WSHP Project Log (All)'!$ET$7:$ET$256,MATCH(B58,'[1]WSHP Project Log (All)'!$C$7:$C$256,0))</f>
        <v>-121.42443</v>
      </c>
      <c r="N58" s="2" t="s">
        <v>22</v>
      </c>
    </row>
    <row r="59" spans="1:14" x14ac:dyDescent="0.25">
      <c r="A59" s="3">
        <v>2021</v>
      </c>
      <c r="B59" s="5">
        <v>35235706</v>
      </c>
      <c r="C59" s="11" t="s">
        <v>68</v>
      </c>
      <c r="D59" s="13">
        <v>1.1600378787878789</v>
      </c>
      <c r="E59" s="14"/>
      <c r="F59" s="15">
        <v>1.1600378787878789</v>
      </c>
      <c r="G59" s="12" t="s">
        <v>22</v>
      </c>
      <c r="H59" s="2"/>
      <c r="I59" s="2"/>
      <c r="J59" s="23"/>
      <c r="K59" s="2"/>
      <c r="L59" s="2">
        <f>INDEX('[1]WSHP Project Log (All)'!$ES$7:$ES$256,MATCH(B59,'[1]WSHP Project Log (All)'!$C$7:$C$256,0))</f>
        <v>39.646009999999997</v>
      </c>
      <c r="M59" s="2">
        <f>INDEX('[1]WSHP Project Log (All)'!$ET$7:$ET$256,MATCH(B59,'[1]WSHP Project Log (All)'!$C$7:$C$256,0))</f>
        <v>-121.42443</v>
      </c>
      <c r="N59" s="2" t="s">
        <v>22</v>
      </c>
    </row>
    <row r="60" spans="1:14" x14ac:dyDescent="0.25">
      <c r="A60" s="3">
        <v>2021</v>
      </c>
      <c r="B60" s="5">
        <v>35235707</v>
      </c>
      <c r="C60" s="11" t="s">
        <v>69</v>
      </c>
      <c r="D60" s="13">
        <v>0.95</v>
      </c>
      <c r="E60" s="14"/>
      <c r="F60" s="15">
        <v>0.95</v>
      </c>
      <c r="G60" s="12" t="s">
        <v>22</v>
      </c>
      <c r="H60" s="2"/>
      <c r="I60" s="2"/>
      <c r="J60" s="23"/>
      <c r="K60" s="2"/>
      <c r="L60" s="2">
        <f>INDEX('[1]WSHP Project Log (All)'!$ES$7:$ES$256,MATCH(B60,'[1]WSHP Project Log (All)'!$C$7:$C$256,0))</f>
        <v>39.646009999999997</v>
      </c>
      <c r="M60" s="2">
        <f>INDEX('[1]WSHP Project Log (All)'!$ET$7:$ET$256,MATCH(B60,'[1]WSHP Project Log (All)'!$C$7:$C$256,0))</f>
        <v>-121.42443</v>
      </c>
      <c r="N60" s="2" t="s">
        <v>22</v>
      </c>
    </row>
    <row r="61" spans="1:14" x14ac:dyDescent="0.25">
      <c r="A61" s="3">
        <v>2021</v>
      </c>
      <c r="B61" s="5">
        <v>35236990</v>
      </c>
      <c r="C61" s="11" t="s">
        <v>70</v>
      </c>
      <c r="D61" s="13">
        <v>0.77651515151515149</v>
      </c>
      <c r="E61" s="14"/>
      <c r="F61" s="15">
        <v>0.77651515151515149</v>
      </c>
      <c r="G61" s="12" t="s">
        <v>22</v>
      </c>
      <c r="H61" s="2"/>
      <c r="I61" s="2"/>
      <c r="J61" s="23"/>
      <c r="K61" s="2"/>
      <c r="L61" s="2">
        <f>INDEX('[1]WSHP Project Log (All)'!$ES$7:$ES$256,MATCH(B61,'[1]WSHP Project Log (All)'!$C$7:$C$256,0))</f>
        <v>39.646009999999997</v>
      </c>
      <c r="M61" s="2">
        <f>INDEX('[1]WSHP Project Log (All)'!$ET$7:$ET$256,MATCH(B61,'[1]WSHP Project Log (All)'!$C$7:$C$256,0))</f>
        <v>-121.42443</v>
      </c>
      <c r="N61" s="2" t="s">
        <v>22</v>
      </c>
    </row>
    <row r="62" spans="1:14" x14ac:dyDescent="0.25">
      <c r="A62" s="3">
        <v>2021</v>
      </c>
      <c r="B62" s="5">
        <v>35236991</v>
      </c>
      <c r="C62" s="11" t="s">
        <v>71</v>
      </c>
      <c r="D62" s="13">
        <v>1.268939393939394</v>
      </c>
      <c r="E62" s="14"/>
      <c r="F62" s="15">
        <v>1.268939393939394</v>
      </c>
      <c r="G62" s="12" t="s">
        <v>22</v>
      </c>
      <c r="H62" s="2"/>
      <c r="I62" s="2"/>
      <c r="J62" s="23"/>
      <c r="K62" s="2"/>
      <c r="L62" s="2">
        <f>INDEX('[1]WSHP Project Log (All)'!$ES$7:$ES$256,MATCH(B62,'[1]WSHP Project Log (All)'!$C$7:$C$256,0))</f>
        <v>39.646009999999997</v>
      </c>
      <c r="M62" s="2">
        <f>INDEX('[1]WSHP Project Log (All)'!$ET$7:$ET$256,MATCH(B62,'[1]WSHP Project Log (All)'!$C$7:$C$256,0))</f>
        <v>-121.42443</v>
      </c>
      <c r="N62" s="2" t="s">
        <v>22</v>
      </c>
    </row>
    <row r="63" spans="1:14" x14ac:dyDescent="0.25">
      <c r="A63" s="3">
        <v>2021</v>
      </c>
      <c r="B63" s="5">
        <v>35236993</v>
      </c>
      <c r="C63" s="11" t="s">
        <v>72</v>
      </c>
      <c r="D63" s="13">
        <v>0.39772727272727271</v>
      </c>
      <c r="E63" s="14"/>
      <c r="F63" s="15">
        <v>0.39772727272727271</v>
      </c>
      <c r="G63" s="12" t="s">
        <v>22</v>
      </c>
      <c r="H63" s="2"/>
      <c r="I63" s="2"/>
      <c r="J63" s="23"/>
      <c r="K63" s="2"/>
      <c r="L63" s="2">
        <f>INDEX('[1]WSHP Project Log (All)'!$ES$7:$ES$256,MATCH(B63,'[1]WSHP Project Log (All)'!$C$7:$C$256,0))</f>
        <v>39.646009999999997</v>
      </c>
      <c r="M63" s="2">
        <f>INDEX('[1]WSHP Project Log (All)'!$ET$7:$ET$256,MATCH(B63,'[1]WSHP Project Log (All)'!$C$7:$C$256,0))</f>
        <v>-121.42443</v>
      </c>
      <c r="N63" s="2" t="s">
        <v>22</v>
      </c>
    </row>
    <row r="64" spans="1:14" x14ac:dyDescent="0.25">
      <c r="A64" s="3">
        <v>2021</v>
      </c>
      <c r="B64" s="5">
        <v>35236995</v>
      </c>
      <c r="C64" s="11" t="s">
        <v>73</v>
      </c>
      <c r="D64" s="13">
        <v>1.9719696969696969</v>
      </c>
      <c r="E64" s="14"/>
      <c r="F64" s="15">
        <v>1.9719696969696969</v>
      </c>
      <c r="G64" s="12" t="s">
        <v>22</v>
      </c>
      <c r="H64" s="2"/>
      <c r="I64" s="2"/>
      <c r="J64" s="23"/>
      <c r="K64" s="2"/>
      <c r="L64" s="2">
        <f>INDEX('[1]WSHP Project Log (All)'!$ES$7:$ES$256,MATCH(B64,'[1]WSHP Project Log (All)'!$C$7:$C$256,0))</f>
        <v>39.646009999999997</v>
      </c>
      <c r="M64" s="2">
        <f>INDEX('[1]WSHP Project Log (All)'!$ET$7:$ET$256,MATCH(B64,'[1]WSHP Project Log (All)'!$C$7:$C$256,0))</f>
        <v>-121.42443</v>
      </c>
      <c r="N64" s="2" t="s">
        <v>22</v>
      </c>
    </row>
    <row r="65" spans="1:14" x14ac:dyDescent="0.25">
      <c r="A65" s="3">
        <v>2021</v>
      </c>
      <c r="B65" s="5">
        <v>35237889</v>
      </c>
      <c r="C65" s="11" t="s">
        <v>74</v>
      </c>
      <c r="D65" s="13">
        <v>1.3674242424242424</v>
      </c>
      <c r="E65" s="14"/>
      <c r="F65" s="15">
        <v>1.3674242424242424</v>
      </c>
      <c r="G65" s="12" t="s">
        <v>22</v>
      </c>
      <c r="H65" s="2"/>
      <c r="I65" s="2"/>
      <c r="J65" s="23"/>
      <c r="K65" s="2"/>
      <c r="L65" s="2">
        <f>INDEX('[1]WSHP Project Log (All)'!$ES$7:$ES$256,MATCH(B65,'[1]WSHP Project Log (All)'!$C$7:$C$256,0))</f>
        <v>39.634297348099999</v>
      </c>
      <c r="M65" s="2">
        <f>INDEX('[1]WSHP Project Log (All)'!$ET$7:$ET$256,MATCH(B65,'[1]WSHP Project Log (All)'!$C$7:$C$256,0))</f>
        <v>-121.411176884</v>
      </c>
      <c r="N65" s="2" t="s">
        <v>22</v>
      </c>
    </row>
    <row r="66" spans="1:14" x14ac:dyDescent="0.25">
      <c r="A66" s="3">
        <v>2021</v>
      </c>
      <c r="B66" s="5">
        <v>35237890</v>
      </c>
      <c r="C66" s="11" t="s">
        <v>75</v>
      </c>
      <c r="D66" s="13">
        <v>0.80795454545454548</v>
      </c>
      <c r="E66" s="14"/>
      <c r="F66" s="15">
        <v>0.80795454545454548</v>
      </c>
      <c r="G66" s="12" t="s">
        <v>22</v>
      </c>
      <c r="H66" s="2"/>
      <c r="I66" s="2"/>
      <c r="J66" s="23"/>
      <c r="K66" s="2"/>
      <c r="L66" s="2">
        <f>INDEX('[1]WSHP Project Log (All)'!$ES$7:$ES$256,MATCH(B66,'[1]WSHP Project Log (All)'!$C$7:$C$256,0))</f>
        <v>39.634297348099999</v>
      </c>
      <c r="M66" s="2">
        <f>INDEX('[1]WSHP Project Log (All)'!$ET$7:$ET$256,MATCH(B66,'[1]WSHP Project Log (All)'!$C$7:$C$256,0))</f>
        <v>-121.411176884</v>
      </c>
      <c r="N66" s="2" t="s">
        <v>22</v>
      </c>
    </row>
    <row r="67" spans="1:14" x14ac:dyDescent="0.25">
      <c r="A67" s="3">
        <v>2021</v>
      </c>
      <c r="B67" s="5">
        <v>35237891</v>
      </c>
      <c r="C67" s="11" t="s">
        <v>76</v>
      </c>
      <c r="D67" s="13">
        <v>0.45833333333333331</v>
      </c>
      <c r="E67" s="14"/>
      <c r="F67" s="15">
        <v>0.45833333333333331</v>
      </c>
      <c r="G67" s="12" t="s">
        <v>22</v>
      </c>
      <c r="H67" s="2"/>
      <c r="I67" s="2"/>
      <c r="J67" s="23"/>
      <c r="K67" s="2"/>
      <c r="L67" s="2">
        <f>INDEX('[1]WSHP Project Log (All)'!$ES$7:$ES$256,MATCH(B67,'[1]WSHP Project Log (All)'!$C$7:$C$256,0))</f>
        <v>39.634297348099999</v>
      </c>
      <c r="M67" s="2">
        <f>INDEX('[1]WSHP Project Log (All)'!$ET$7:$ET$256,MATCH(B67,'[1]WSHP Project Log (All)'!$C$7:$C$256,0))</f>
        <v>-121.411176884</v>
      </c>
      <c r="N67" s="2" t="s">
        <v>22</v>
      </c>
    </row>
    <row r="68" spans="1:14" x14ac:dyDescent="0.25">
      <c r="A68" s="3">
        <v>2021</v>
      </c>
      <c r="B68" s="5">
        <v>35237893</v>
      </c>
      <c r="C68" s="11" t="s">
        <v>77</v>
      </c>
      <c r="D68" s="13">
        <v>0.28958333333333336</v>
      </c>
      <c r="E68" s="14"/>
      <c r="F68" s="15">
        <v>0.28958333333333336</v>
      </c>
      <c r="G68" s="12" t="s">
        <v>22</v>
      </c>
      <c r="H68" s="2"/>
      <c r="I68" s="2"/>
      <c r="J68" s="23"/>
      <c r="K68" s="2"/>
      <c r="L68" s="2">
        <f>INDEX('[1]WSHP Project Log (All)'!$ES$7:$ES$256,MATCH(B68,'[1]WSHP Project Log (All)'!$C$7:$C$256,0))</f>
        <v>39.634297348099999</v>
      </c>
      <c r="M68" s="2">
        <f>INDEX('[1]WSHP Project Log (All)'!$ET$7:$ET$256,MATCH(B68,'[1]WSHP Project Log (All)'!$C$7:$C$256,0))</f>
        <v>-121.411176884</v>
      </c>
      <c r="N68" s="2" t="s">
        <v>22</v>
      </c>
    </row>
    <row r="69" spans="1:14" x14ac:dyDescent="0.25">
      <c r="A69" s="3">
        <v>2021</v>
      </c>
      <c r="B69" s="5">
        <v>35237894</v>
      </c>
      <c r="C69" s="11" t="s">
        <v>78</v>
      </c>
      <c r="D69" s="13">
        <v>0.85984848484848486</v>
      </c>
      <c r="E69" s="14"/>
      <c r="F69" s="15">
        <v>0.85984848484848486</v>
      </c>
      <c r="G69" s="12" t="s">
        <v>22</v>
      </c>
      <c r="H69" s="2"/>
      <c r="I69" s="2"/>
      <c r="J69" s="23"/>
      <c r="K69" s="2"/>
      <c r="L69" s="2">
        <f>INDEX('[1]WSHP Project Log (All)'!$ES$7:$ES$256,MATCH(B69,'[1]WSHP Project Log (All)'!$C$7:$C$256,0))</f>
        <v>39.634297348099999</v>
      </c>
      <c r="M69" s="2">
        <f>INDEX('[1]WSHP Project Log (All)'!$ET$7:$ET$256,MATCH(B69,'[1]WSHP Project Log (All)'!$C$7:$C$256,0))</f>
        <v>-121.411176884</v>
      </c>
      <c r="N69" s="2" t="s">
        <v>22</v>
      </c>
    </row>
    <row r="70" spans="1:14" x14ac:dyDescent="0.25">
      <c r="A70" s="3">
        <v>2021</v>
      </c>
      <c r="B70" s="5">
        <v>35237896</v>
      </c>
      <c r="C70" s="11" t="s">
        <v>79</v>
      </c>
      <c r="D70" s="13">
        <v>1.1121212121212121</v>
      </c>
      <c r="E70" s="14"/>
      <c r="F70" s="15">
        <v>1.1121212121212121</v>
      </c>
      <c r="G70" s="12" t="s">
        <v>22</v>
      </c>
      <c r="H70" s="2"/>
      <c r="I70" s="2"/>
      <c r="J70" s="23"/>
      <c r="K70" s="2"/>
      <c r="L70" s="2">
        <f>INDEX('[1]WSHP Project Log (All)'!$ES$7:$ES$256,MATCH(B70,'[1]WSHP Project Log (All)'!$C$7:$C$256,0))</f>
        <v>39.634297348099999</v>
      </c>
      <c r="M70" s="2">
        <f>INDEX('[1]WSHP Project Log (All)'!$ET$7:$ET$256,MATCH(B70,'[1]WSHP Project Log (All)'!$C$7:$C$256,0))</f>
        <v>-121.411176884</v>
      </c>
      <c r="N70" s="2" t="s">
        <v>22</v>
      </c>
    </row>
    <row r="71" spans="1:14" x14ac:dyDescent="0.25">
      <c r="A71" s="3">
        <v>2021</v>
      </c>
      <c r="B71" s="5">
        <v>35239095</v>
      </c>
      <c r="C71" s="11" t="s">
        <v>80</v>
      </c>
      <c r="D71" s="13">
        <v>1.1325757575757576</v>
      </c>
      <c r="E71" s="14"/>
      <c r="F71" s="15">
        <v>1.1325757575757576</v>
      </c>
      <c r="G71" s="12" t="s">
        <v>22</v>
      </c>
      <c r="H71" s="2"/>
      <c r="I71" s="2"/>
      <c r="J71" s="23"/>
      <c r="K71" s="2"/>
      <c r="L71" s="2">
        <f>INDEX('[1]WSHP Project Log (All)'!$ES$7:$ES$256,MATCH(B71,'[1]WSHP Project Log (All)'!$C$7:$C$256,0))</f>
        <v>39.634824561800002</v>
      </c>
      <c r="M71" s="2">
        <f>INDEX('[1]WSHP Project Log (All)'!$ET$7:$ET$256,MATCH(B71,'[1]WSHP Project Log (All)'!$C$7:$C$256,0))</f>
        <v>-121.39146122130001</v>
      </c>
      <c r="N71" s="2" t="s">
        <v>188</v>
      </c>
    </row>
    <row r="72" spans="1:14" x14ac:dyDescent="0.25">
      <c r="A72" s="3">
        <v>2021</v>
      </c>
      <c r="B72" s="5">
        <v>35239096</v>
      </c>
      <c r="C72" s="11" t="s">
        <v>81</v>
      </c>
      <c r="D72" s="13">
        <v>0.88124999999999998</v>
      </c>
      <c r="E72" s="14"/>
      <c r="F72" s="15">
        <v>0.88124999999999998</v>
      </c>
      <c r="G72" s="12" t="s">
        <v>22</v>
      </c>
      <c r="H72" s="2"/>
      <c r="I72" s="2"/>
      <c r="J72" s="23"/>
      <c r="K72" s="2"/>
      <c r="L72" s="2">
        <f>INDEX('[1]WSHP Project Log (All)'!$ES$7:$ES$256,MATCH(B72,'[1]WSHP Project Log (All)'!$C$7:$C$256,0))</f>
        <v>39.634824561800002</v>
      </c>
      <c r="M72" s="2">
        <f>INDEX('[1]WSHP Project Log (All)'!$ET$7:$ET$256,MATCH(B72,'[1]WSHP Project Log (All)'!$C$7:$C$256,0))</f>
        <v>-121.39146122130001</v>
      </c>
      <c r="N72" s="2" t="s">
        <v>188</v>
      </c>
    </row>
    <row r="73" spans="1:14" x14ac:dyDescent="0.25">
      <c r="A73" s="3">
        <v>2021</v>
      </c>
      <c r="B73" s="5">
        <v>35239097</v>
      </c>
      <c r="C73" s="11" t="s">
        <v>82</v>
      </c>
      <c r="D73" s="13">
        <v>1.0126893939393939</v>
      </c>
      <c r="E73" s="14"/>
      <c r="F73" s="15">
        <v>1.0126893939393939</v>
      </c>
      <c r="G73" s="12" t="s">
        <v>22</v>
      </c>
      <c r="H73" s="2"/>
      <c r="I73" s="2"/>
      <c r="J73" s="23"/>
      <c r="K73" s="2"/>
      <c r="L73" s="2">
        <f>INDEX('[1]WSHP Project Log (All)'!$ES$7:$ES$256,MATCH(B73,'[1]WSHP Project Log (All)'!$C$7:$C$256,0))</f>
        <v>39.634824561800002</v>
      </c>
      <c r="M73" s="2">
        <f>INDEX('[1]WSHP Project Log (All)'!$ET$7:$ET$256,MATCH(B73,'[1]WSHP Project Log (All)'!$C$7:$C$256,0))</f>
        <v>-121.39146122130001</v>
      </c>
      <c r="N73" s="2" t="s">
        <v>188</v>
      </c>
    </row>
    <row r="74" spans="1:14" x14ac:dyDescent="0.25">
      <c r="A74" s="3">
        <v>2021</v>
      </c>
      <c r="B74" s="5">
        <v>35239098</v>
      </c>
      <c r="C74" s="11" t="s">
        <v>83</v>
      </c>
      <c r="D74" s="13">
        <v>1.3791666666666667</v>
      </c>
      <c r="E74" s="14"/>
      <c r="F74" s="15">
        <v>1.3791666666666667</v>
      </c>
      <c r="G74" s="12" t="s">
        <v>22</v>
      </c>
      <c r="H74" s="2"/>
      <c r="I74" s="2"/>
      <c r="J74" s="23"/>
      <c r="K74" s="2"/>
      <c r="L74" s="2">
        <f>INDEX('[1]WSHP Project Log (All)'!$ES$7:$ES$256,MATCH(B74,'[1]WSHP Project Log (All)'!$C$7:$C$256,0))</f>
        <v>39.634824561800002</v>
      </c>
      <c r="M74" s="2">
        <f>INDEX('[1]WSHP Project Log (All)'!$ET$7:$ET$256,MATCH(B74,'[1]WSHP Project Log (All)'!$C$7:$C$256,0))</f>
        <v>-121.39146122130001</v>
      </c>
      <c r="N74" s="2" t="s">
        <v>189</v>
      </c>
    </row>
    <row r="75" spans="1:14" x14ac:dyDescent="0.25">
      <c r="A75" s="3">
        <v>2021</v>
      </c>
      <c r="B75" s="5">
        <v>35239099</v>
      </c>
      <c r="C75" s="11" t="s">
        <v>84</v>
      </c>
      <c r="D75" s="13">
        <v>0.65757575757575759</v>
      </c>
      <c r="E75" s="14"/>
      <c r="F75" s="15">
        <v>0.65757575757575759</v>
      </c>
      <c r="G75" s="12" t="s">
        <v>22</v>
      </c>
      <c r="H75" s="2"/>
      <c r="I75" s="2"/>
      <c r="J75" s="23"/>
      <c r="K75" s="2"/>
      <c r="L75" s="2">
        <f>INDEX('[1]WSHP Project Log (All)'!$ES$7:$ES$256,MATCH(B75,'[1]WSHP Project Log (All)'!$C$7:$C$256,0))</f>
        <v>39.634824561800002</v>
      </c>
      <c r="M75" s="2">
        <f>INDEX('[1]WSHP Project Log (All)'!$ET$7:$ET$256,MATCH(B75,'[1]WSHP Project Log (All)'!$C$7:$C$256,0))</f>
        <v>-121.39146122130001</v>
      </c>
      <c r="N75" s="2" t="s">
        <v>188</v>
      </c>
    </row>
    <row r="76" spans="1:14" x14ac:dyDescent="0.25">
      <c r="A76" s="3">
        <v>2021</v>
      </c>
      <c r="B76" s="5">
        <v>35239522</v>
      </c>
      <c r="C76" s="11" t="s">
        <v>85</v>
      </c>
      <c r="D76" s="13">
        <v>0.25</v>
      </c>
      <c r="E76" s="14"/>
      <c r="F76" s="15">
        <v>0.25</v>
      </c>
      <c r="G76" s="12" t="s">
        <v>22</v>
      </c>
      <c r="H76" s="2"/>
      <c r="I76" s="2"/>
      <c r="J76" s="23"/>
      <c r="K76" s="2"/>
      <c r="L76" s="2">
        <f>INDEX('[1]WSHP Project Log (All)'!$ES$7:$ES$256,MATCH(B76,'[1]WSHP Project Log (All)'!$C$7:$C$256,0))</f>
        <v>39.634297348099999</v>
      </c>
      <c r="M76" s="2">
        <f>INDEX('[1]WSHP Project Log (All)'!$ET$7:$ET$256,MATCH(B76,'[1]WSHP Project Log (All)'!$C$7:$C$256,0))</f>
        <v>-121.411176884</v>
      </c>
      <c r="N76" s="2" t="s">
        <v>188</v>
      </c>
    </row>
    <row r="77" spans="1:14" x14ac:dyDescent="0.25">
      <c r="A77" s="3">
        <v>2021</v>
      </c>
      <c r="B77" s="5">
        <v>35239523</v>
      </c>
      <c r="C77" s="11" t="s">
        <v>86</v>
      </c>
      <c r="D77" s="13">
        <v>0.25</v>
      </c>
      <c r="E77" s="14"/>
      <c r="F77" s="15">
        <v>0.25</v>
      </c>
      <c r="G77" s="12" t="s">
        <v>22</v>
      </c>
      <c r="H77" s="2"/>
      <c r="I77" s="2"/>
      <c r="J77" s="23"/>
      <c r="K77" s="2"/>
      <c r="L77" s="2">
        <f>INDEX('[1]WSHP Project Log (All)'!$ES$7:$ES$256,MATCH(B77,'[1]WSHP Project Log (All)'!$C$7:$C$256,0))</f>
        <v>39.634297348099999</v>
      </c>
      <c r="M77" s="2">
        <f>INDEX('[1]WSHP Project Log (All)'!$ET$7:$ET$256,MATCH(B77,'[1]WSHP Project Log (All)'!$C$7:$C$256,0))</f>
        <v>-121.411176884</v>
      </c>
      <c r="N77" s="2" t="s">
        <v>188</v>
      </c>
    </row>
    <row r="78" spans="1:14" x14ac:dyDescent="0.25">
      <c r="A78" s="3">
        <v>2021</v>
      </c>
      <c r="B78" s="5">
        <v>35239937</v>
      </c>
      <c r="C78" s="11" t="s">
        <v>87</v>
      </c>
      <c r="D78" s="13">
        <v>0.58712121212121215</v>
      </c>
      <c r="E78" s="14"/>
      <c r="F78" s="15">
        <v>0.58712121212121215</v>
      </c>
      <c r="G78" s="12" t="s">
        <v>22</v>
      </c>
      <c r="H78" s="2"/>
      <c r="I78" s="2"/>
      <c r="J78" s="23"/>
      <c r="K78" s="2"/>
      <c r="L78" s="2">
        <f>INDEX('[1]WSHP Project Log (All)'!$ES$7:$ES$256,MATCH(B78,'[1]WSHP Project Log (All)'!$C$7:$C$256,0))</f>
        <v>39.634297348099999</v>
      </c>
      <c r="M78" s="2">
        <f>INDEX('[1]WSHP Project Log (All)'!$ET$7:$ET$256,MATCH(B78,'[1]WSHP Project Log (All)'!$C$7:$C$256,0))</f>
        <v>-121.411176884</v>
      </c>
      <c r="N78" s="2" t="s">
        <v>189</v>
      </c>
    </row>
    <row r="79" spans="1:14" x14ac:dyDescent="0.25">
      <c r="A79" s="3">
        <v>2021</v>
      </c>
      <c r="B79" s="5">
        <v>35240545</v>
      </c>
      <c r="C79" s="11" t="s">
        <v>88</v>
      </c>
      <c r="D79" s="13">
        <v>0.10890151515151515</v>
      </c>
      <c r="E79" s="14"/>
      <c r="F79" s="15">
        <v>0.10890151515151515</v>
      </c>
      <c r="G79" s="12" t="s">
        <v>22</v>
      </c>
      <c r="H79" s="2"/>
      <c r="I79" s="2"/>
      <c r="J79" s="23"/>
      <c r="K79" s="2"/>
      <c r="L79" s="2">
        <f>INDEX('[1]WSHP Project Log (All)'!$ES$7:$ES$256,MATCH(B79,'[1]WSHP Project Log (All)'!$C$7:$C$256,0))</f>
        <v>39.634297348099999</v>
      </c>
      <c r="M79" s="2">
        <f>INDEX('[1]WSHP Project Log (All)'!$ET$7:$ET$256,MATCH(B79,'[1]WSHP Project Log (All)'!$C$7:$C$256,0))</f>
        <v>-121.411176884</v>
      </c>
      <c r="N79" s="2" t="s">
        <v>189</v>
      </c>
    </row>
    <row r="80" spans="1:14" x14ac:dyDescent="0.25">
      <c r="A80" s="3">
        <v>2021</v>
      </c>
      <c r="B80" s="5">
        <v>35240546</v>
      </c>
      <c r="C80" s="11" t="s">
        <v>89</v>
      </c>
      <c r="D80" s="13">
        <v>8.7121212121212127E-2</v>
      </c>
      <c r="E80" s="14"/>
      <c r="F80" s="15">
        <v>8.7121212121212127E-2</v>
      </c>
      <c r="G80" s="12" t="s">
        <v>22</v>
      </c>
      <c r="H80" s="2"/>
      <c r="I80" s="2"/>
      <c r="J80" s="23"/>
      <c r="K80" s="2"/>
      <c r="L80" s="2">
        <f>INDEX('[1]WSHP Project Log (All)'!$ES$7:$ES$256,MATCH(B80,'[1]WSHP Project Log (All)'!$C$7:$C$256,0))</f>
        <v>39.634297348099999</v>
      </c>
      <c r="M80" s="2">
        <f>INDEX('[1]WSHP Project Log (All)'!$ET$7:$ET$256,MATCH(B80,'[1]WSHP Project Log (All)'!$C$7:$C$256,0))</f>
        <v>-121.411176884</v>
      </c>
      <c r="N80" s="2" t="s">
        <v>189</v>
      </c>
    </row>
    <row r="81" spans="1:14" x14ac:dyDescent="0.25">
      <c r="A81" s="3">
        <v>2022</v>
      </c>
      <c r="B81" s="5">
        <v>35094513</v>
      </c>
      <c r="C81" s="11" t="s">
        <v>90</v>
      </c>
      <c r="D81" s="13">
        <v>1.8096590909090908</v>
      </c>
      <c r="E81" s="14"/>
      <c r="F81" s="15">
        <v>3.2575757575757577E-2</v>
      </c>
      <c r="G81" s="12" t="s">
        <v>22</v>
      </c>
      <c r="H81" s="2"/>
      <c r="I81" s="2"/>
      <c r="J81" s="2"/>
      <c r="K81" s="2"/>
      <c r="L81" s="2">
        <f>INDEX('[1]WSHP Project Log (All)'!$ES$7:$ES$256,MATCH(B81,'[1]WSHP Project Log (All)'!$C$7:$C$256,0))</f>
        <v>0</v>
      </c>
      <c r="M81" s="2">
        <f>INDEX('[1]WSHP Project Log (All)'!$ET$7:$ET$256,MATCH(B81,'[1]WSHP Project Log (All)'!$C$7:$C$256,0))</f>
        <v>0</v>
      </c>
      <c r="N81" s="2" t="s">
        <v>189</v>
      </c>
    </row>
    <row r="82" spans="1:14" x14ac:dyDescent="0.25">
      <c r="A82" s="3">
        <v>2022</v>
      </c>
      <c r="B82" s="5">
        <v>35219276</v>
      </c>
      <c r="C82" s="11" t="s">
        <v>91</v>
      </c>
      <c r="D82" s="13">
        <v>2.6899621212121212</v>
      </c>
      <c r="E82" s="14"/>
      <c r="F82" s="15">
        <v>2.69</v>
      </c>
      <c r="G82" s="12" t="s">
        <v>22</v>
      </c>
      <c r="H82" s="2"/>
      <c r="I82" s="2"/>
      <c r="J82" s="2"/>
      <c r="K82" s="2"/>
      <c r="L82" s="2">
        <f>INDEX('[1]WSHP Project Log (All)'!$ES$7:$ES$256,MATCH(B82,'[1]WSHP Project Log (All)'!$C$7:$C$256,0))</f>
        <v>38.342274531599998</v>
      </c>
      <c r="M82" s="2">
        <f>INDEX('[1]WSHP Project Log (All)'!$ET$7:$ET$256,MATCH(B82,'[1]WSHP Project Log (All)'!$C$7:$C$256,0))</f>
        <v>-122.0077073162</v>
      </c>
      <c r="N82" s="2" t="s">
        <v>22</v>
      </c>
    </row>
    <row r="83" spans="1:14" x14ac:dyDescent="0.25">
      <c r="A83" s="3">
        <v>2022</v>
      </c>
      <c r="B83" s="5">
        <v>35219289</v>
      </c>
      <c r="C83" s="11" t="s">
        <v>92</v>
      </c>
      <c r="D83" s="13">
        <v>2.4604166666666667</v>
      </c>
      <c r="E83" s="14"/>
      <c r="F83" s="15">
        <v>4.3543560606060607</v>
      </c>
      <c r="G83" s="12" t="s">
        <v>22</v>
      </c>
      <c r="H83" s="2"/>
      <c r="I83" s="2"/>
      <c r="J83" s="2"/>
      <c r="K83" s="2"/>
      <c r="L83" s="2">
        <f>INDEX('[1]WSHP Project Log (All)'!$ES$7:$ES$256,MATCH(B83,'[1]WSHP Project Log (All)'!$C$7:$C$256,0))</f>
        <v>40.624197799900003</v>
      </c>
      <c r="M83" s="2">
        <f>INDEX('[1]WSHP Project Log (All)'!$ET$7:$ET$256,MATCH(B83,'[1]WSHP Project Log (All)'!$C$7:$C$256,0))</f>
        <v>-122.3038556381</v>
      </c>
      <c r="N83" s="2" t="s">
        <v>189</v>
      </c>
    </row>
    <row r="84" spans="1:14" x14ac:dyDescent="0.25">
      <c r="A84" s="3">
        <v>2022</v>
      </c>
      <c r="B84" s="5">
        <v>35219542</v>
      </c>
      <c r="C84" s="11" t="s">
        <v>93</v>
      </c>
      <c r="D84" s="13">
        <v>0.13882575757575757</v>
      </c>
      <c r="E84" s="14"/>
      <c r="F84" s="15">
        <v>0.13882575757575757</v>
      </c>
      <c r="G84" s="12" t="s">
        <v>22</v>
      </c>
      <c r="H84" s="2"/>
      <c r="I84" s="2"/>
      <c r="J84" s="2"/>
      <c r="K84" s="2"/>
      <c r="L84" s="2">
        <f>INDEX('[1]WSHP Project Log (All)'!$ES$7:$ES$256,MATCH(B84,'[1]WSHP Project Log (All)'!$C$7:$C$256,0))</f>
        <v>38.730697769899997</v>
      </c>
      <c r="M84" s="2">
        <f>INDEX('[1]WSHP Project Log (All)'!$ET$7:$ET$256,MATCH(B84,'[1]WSHP Project Log (All)'!$C$7:$C$256,0))</f>
        <v>-120.7827972</v>
      </c>
      <c r="N84" s="2" t="s">
        <v>189</v>
      </c>
    </row>
    <row r="85" spans="1:14" x14ac:dyDescent="0.25">
      <c r="A85" s="3">
        <v>2022</v>
      </c>
      <c r="B85" s="5">
        <v>35219543</v>
      </c>
      <c r="C85" s="11" t="s">
        <v>94</v>
      </c>
      <c r="D85" s="13">
        <v>0.24000000000000002</v>
      </c>
      <c r="E85" s="14"/>
      <c r="F85" s="15">
        <v>0.24000000000000002</v>
      </c>
      <c r="G85" s="12" t="s">
        <v>22</v>
      </c>
      <c r="H85" s="2"/>
      <c r="I85" s="2"/>
      <c r="J85" s="2"/>
      <c r="K85" s="2"/>
      <c r="L85" s="2">
        <f>INDEX('[1]WSHP Project Log (All)'!$ES$7:$ES$256,MATCH(B85,'[1]WSHP Project Log (All)'!$C$7:$C$256,0))</f>
        <v>38.729301929400002</v>
      </c>
      <c r="M85" s="2">
        <f>INDEX('[1]WSHP Project Log (All)'!$ET$7:$ET$256,MATCH(B85,'[1]WSHP Project Log (All)'!$C$7:$C$256,0))</f>
        <v>-120.79978525830001</v>
      </c>
      <c r="N85" s="2" t="s">
        <v>22</v>
      </c>
    </row>
    <row r="86" spans="1:14" x14ac:dyDescent="0.25">
      <c r="A86" s="3">
        <v>2022</v>
      </c>
      <c r="B86" s="5">
        <v>35223032</v>
      </c>
      <c r="C86" s="11" t="s">
        <v>95</v>
      </c>
      <c r="D86" s="13">
        <v>0.43999999999999995</v>
      </c>
      <c r="E86" s="14"/>
      <c r="F86" s="15">
        <v>0.43999999999999995</v>
      </c>
      <c r="G86" s="12" t="s">
        <v>22</v>
      </c>
      <c r="H86" s="2"/>
      <c r="I86" s="2"/>
      <c r="J86" s="2"/>
      <c r="K86" s="2"/>
      <c r="L86" s="2">
        <f>INDEX('[1]WSHP Project Log (All)'!$ES$7:$ES$256,MATCH(B86,'[1]WSHP Project Log (All)'!$C$7:$C$256,0))</f>
        <v>38.885756309400001</v>
      </c>
      <c r="M86" s="2">
        <f>INDEX('[1]WSHP Project Log (All)'!$ET$7:$ET$256,MATCH(B86,'[1]WSHP Project Log (All)'!$C$7:$C$256,0))</f>
        <v>-121.01573035280001</v>
      </c>
      <c r="N86" s="2" t="s">
        <v>189</v>
      </c>
    </row>
    <row r="87" spans="1:14" x14ac:dyDescent="0.25">
      <c r="A87" s="3">
        <v>2022</v>
      </c>
      <c r="B87" s="5">
        <v>35223038</v>
      </c>
      <c r="C87" s="11" t="s">
        <v>96</v>
      </c>
      <c r="D87" s="13">
        <v>0.72007575757575759</v>
      </c>
      <c r="E87" s="14"/>
      <c r="F87" s="15">
        <v>0.72</v>
      </c>
      <c r="G87" s="12" t="s">
        <v>22</v>
      </c>
      <c r="H87" s="2"/>
      <c r="I87" s="2"/>
      <c r="J87" s="2"/>
      <c r="K87" s="2"/>
      <c r="L87" s="2">
        <f>INDEX('[1]WSHP Project Log (All)'!$ES$7:$ES$256,MATCH(B87,'[1]WSHP Project Log (All)'!$C$7:$C$256,0))</f>
        <v>38.394922164299999</v>
      </c>
      <c r="M87" s="2">
        <f>INDEX('[1]WSHP Project Log (All)'!$ET$7:$ET$256,MATCH(B87,'[1]WSHP Project Log (All)'!$C$7:$C$256,0))</f>
        <v>-120.80401538770001</v>
      </c>
      <c r="N87" s="2" t="s">
        <v>188</v>
      </c>
    </row>
    <row r="88" spans="1:14" x14ac:dyDescent="0.25">
      <c r="A88" s="3">
        <v>2022</v>
      </c>
      <c r="B88" s="5">
        <v>35223062</v>
      </c>
      <c r="C88" s="11" t="s">
        <v>97</v>
      </c>
      <c r="D88" s="13">
        <v>0.17992424242424243</v>
      </c>
      <c r="E88" s="14"/>
      <c r="F88" s="15">
        <v>0.18</v>
      </c>
      <c r="G88" s="12" t="s">
        <v>22</v>
      </c>
      <c r="H88" s="2"/>
      <c r="I88" s="2"/>
      <c r="J88" s="2"/>
      <c r="K88" s="2"/>
      <c r="L88" s="2">
        <f>INDEX('[1]WSHP Project Log (All)'!$ES$7:$ES$256,MATCH(B88,'[1]WSHP Project Log (All)'!$C$7:$C$256,0))</f>
        <v>38.576566594900001</v>
      </c>
      <c r="M88" s="2">
        <f>INDEX('[1]WSHP Project Log (All)'!$ET$7:$ET$256,MATCH(B88,'[1]WSHP Project Log (All)'!$C$7:$C$256,0))</f>
        <v>-122.583856032</v>
      </c>
      <c r="N88" s="2" t="s">
        <v>188</v>
      </c>
    </row>
    <row r="89" spans="1:14" x14ac:dyDescent="0.25">
      <c r="A89" s="3">
        <v>2022</v>
      </c>
      <c r="B89" s="5">
        <v>35223063</v>
      </c>
      <c r="C89" s="11" t="s">
        <v>98</v>
      </c>
      <c r="D89" s="13">
        <v>0</v>
      </c>
      <c r="E89" s="14"/>
      <c r="F89" s="15">
        <v>0.3196969696969697</v>
      </c>
      <c r="G89" s="12" t="s">
        <v>22</v>
      </c>
      <c r="H89" s="2"/>
      <c r="I89" s="2"/>
      <c r="J89" s="2"/>
      <c r="K89" s="2"/>
      <c r="L89" s="2">
        <f>INDEX('[1]WSHP Project Log (All)'!$ES$7:$ES$256,MATCH(B89,'[1]WSHP Project Log (All)'!$C$7:$C$256,0))</f>
        <v>38.443770628999999</v>
      </c>
      <c r="M89" s="2">
        <f>INDEX('[1]WSHP Project Log (All)'!$ET$7:$ET$256,MATCH(B89,'[1]WSHP Project Log (All)'!$C$7:$C$256,0))</f>
        <v>-122.601997918</v>
      </c>
      <c r="N89" s="2" t="s">
        <v>188</v>
      </c>
    </row>
    <row r="90" spans="1:14" x14ac:dyDescent="0.25">
      <c r="A90" s="3">
        <v>2022</v>
      </c>
      <c r="B90" s="5">
        <v>35224377</v>
      </c>
      <c r="C90" s="11" t="s">
        <v>99</v>
      </c>
      <c r="D90" s="13">
        <v>0.1399621212121212</v>
      </c>
      <c r="E90" s="14"/>
      <c r="F90" s="15">
        <v>0.1399621212121212</v>
      </c>
      <c r="G90" s="12" t="s">
        <v>22</v>
      </c>
      <c r="H90" s="2"/>
      <c r="I90" s="2"/>
      <c r="J90" s="2"/>
      <c r="K90" s="2"/>
      <c r="L90" s="2">
        <f>INDEX('[1]WSHP Project Log (All)'!$ES$7:$ES$256,MATCH(B90,'[1]WSHP Project Log (All)'!$C$7:$C$256,0))</f>
        <v>0</v>
      </c>
      <c r="M90" s="2">
        <f>INDEX('[1]WSHP Project Log (All)'!$ET$7:$ET$256,MATCH(B90,'[1]WSHP Project Log (All)'!$C$7:$C$256,0))</f>
        <v>0</v>
      </c>
      <c r="N90" s="2" t="s">
        <v>188</v>
      </c>
    </row>
    <row r="91" spans="1:14" x14ac:dyDescent="0.25">
      <c r="A91" s="3">
        <v>2022</v>
      </c>
      <c r="B91" s="5">
        <v>35225827</v>
      </c>
      <c r="C91" s="11" t="s">
        <v>100</v>
      </c>
      <c r="D91" s="13">
        <v>0.84564393939393945</v>
      </c>
      <c r="E91" s="14"/>
      <c r="F91" s="15">
        <v>0.84564393939393945</v>
      </c>
      <c r="G91" s="12" t="s">
        <v>22</v>
      </c>
      <c r="H91" s="2"/>
      <c r="I91" s="2"/>
      <c r="J91" s="2"/>
      <c r="K91" s="2"/>
      <c r="L91" s="2">
        <f>INDEX('[1]WSHP Project Log (All)'!$ES$7:$ES$256,MATCH(B91,'[1]WSHP Project Log (All)'!$C$7:$C$256,0))</f>
        <v>40.624197799900003</v>
      </c>
      <c r="M91" s="2">
        <f>INDEX('[1]WSHP Project Log (All)'!$ET$7:$ET$256,MATCH(B91,'[1]WSHP Project Log (All)'!$C$7:$C$256,0))</f>
        <v>-122.3038556381</v>
      </c>
      <c r="N91" s="2" t="s">
        <v>188</v>
      </c>
    </row>
    <row r="92" spans="1:14" x14ac:dyDescent="0.25">
      <c r="A92" s="3">
        <v>2022</v>
      </c>
      <c r="B92" s="5">
        <v>35225828</v>
      </c>
      <c r="C92" s="11" t="s">
        <v>101</v>
      </c>
      <c r="D92" s="13">
        <v>2.5314393939393938</v>
      </c>
      <c r="E92" s="14"/>
      <c r="F92" s="15">
        <v>2.5314393939393938</v>
      </c>
      <c r="G92" s="12" t="s">
        <v>22</v>
      </c>
      <c r="H92" s="2"/>
      <c r="I92" s="2"/>
      <c r="J92" s="2"/>
      <c r="K92" s="2"/>
      <c r="L92" s="2">
        <f>INDEX('[1]WSHP Project Log (All)'!$ES$7:$ES$256,MATCH(B92,'[1]WSHP Project Log (All)'!$C$7:$C$256,0))</f>
        <v>40.624197799900003</v>
      </c>
      <c r="M92" s="2">
        <f>INDEX('[1]WSHP Project Log (All)'!$ET$7:$ET$256,MATCH(B92,'[1]WSHP Project Log (All)'!$C$7:$C$256,0))</f>
        <v>-122.3038556381</v>
      </c>
      <c r="N92" s="2" t="s">
        <v>188</v>
      </c>
    </row>
    <row r="93" spans="1:14" x14ac:dyDescent="0.25">
      <c r="A93" s="3">
        <v>2022</v>
      </c>
      <c r="B93" s="5">
        <v>35227658</v>
      </c>
      <c r="C93" s="11" t="s">
        <v>102</v>
      </c>
      <c r="D93" s="13">
        <v>0.53996212121212117</v>
      </c>
      <c r="E93" s="14"/>
      <c r="F93" s="15">
        <v>0.26</v>
      </c>
      <c r="G93" s="12" t="s">
        <v>22</v>
      </c>
      <c r="H93" s="2"/>
      <c r="I93" s="2"/>
      <c r="J93" s="2"/>
      <c r="K93" s="2"/>
      <c r="L93" s="2">
        <f>INDEX('[1]WSHP Project Log (All)'!$ES$7:$ES$256,MATCH(B93,'[1]WSHP Project Log (All)'!$C$7:$C$256,0))</f>
        <v>38.342274531599998</v>
      </c>
      <c r="M93" s="2">
        <f>INDEX('[1]WSHP Project Log (All)'!$ET$7:$ET$256,MATCH(B93,'[1]WSHP Project Log (All)'!$C$7:$C$256,0))</f>
        <v>-122.0077073162</v>
      </c>
      <c r="N93" s="2" t="s">
        <v>188</v>
      </c>
    </row>
    <row r="94" spans="1:14" x14ac:dyDescent="0.25">
      <c r="A94" s="3">
        <v>2022</v>
      </c>
      <c r="B94" s="5">
        <v>35227864</v>
      </c>
      <c r="C94" s="11" t="s">
        <v>103</v>
      </c>
      <c r="D94" s="13">
        <v>0.62007575757575761</v>
      </c>
      <c r="E94" s="14"/>
      <c r="F94" s="15">
        <v>0.62007575757575761</v>
      </c>
      <c r="G94" s="12" t="s">
        <v>22</v>
      </c>
      <c r="H94" s="2"/>
      <c r="I94" s="2"/>
      <c r="J94" s="2"/>
      <c r="K94" s="2"/>
      <c r="L94" s="2">
        <f>INDEX('[1]WSHP Project Log (All)'!$ES$7:$ES$256,MATCH(B94,'[1]WSHP Project Log (All)'!$C$7:$C$256,0))</f>
        <v>38.756121877200002</v>
      </c>
      <c r="M94" s="2">
        <f>INDEX('[1]WSHP Project Log (All)'!$ET$7:$ET$256,MATCH(B94,'[1]WSHP Project Log (All)'!$C$7:$C$256,0))</f>
        <v>-122.6051515791</v>
      </c>
      <c r="N94" s="2" t="s">
        <v>188</v>
      </c>
    </row>
    <row r="95" spans="1:14" x14ac:dyDescent="0.25">
      <c r="A95" s="3">
        <v>2022</v>
      </c>
      <c r="B95" s="5">
        <v>35227870</v>
      </c>
      <c r="C95" s="11" t="s">
        <v>104</v>
      </c>
      <c r="D95" s="13">
        <v>1.4200757575757577</v>
      </c>
      <c r="E95" s="14"/>
      <c r="F95" s="15">
        <v>6.0000000000000005E-2</v>
      </c>
      <c r="G95" s="12" t="s">
        <v>22</v>
      </c>
      <c r="H95" s="2"/>
      <c r="I95" s="2"/>
      <c r="J95" s="2"/>
      <c r="K95" s="2"/>
      <c r="L95" s="2">
        <f>INDEX('[1]WSHP Project Log (All)'!$ES$7:$ES$256,MATCH(B95,'[1]WSHP Project Log (All)'!$C$7:$C$256,0))</f>
        <v>38.342274531599998</v>
      </c>
      <c r="M95" s="2">
        <f>INDEX('[1]WSHP Project Log (All)'!$ET$7:$ET$256,MATCH(B95,'[1]WSHP Project Log (All)'!$C$7:$C$256,0))</f>
        <v>-122.0077073162</v>
      </c>
      <c r="N95" s="2" t="s">
        <v>188</v>
      </c>
    </row>
    <row r="96" spans="1:14" x14ac:dyDescent="0.25">
      <c r="A96" s="3">
        <v>2022</v>
      </c>
      <c r="B96" s="5">
        <v>35228774</v>
      </c>
      <c r="C96" s="11" t="s">
        <v>105</v>
      </c>
      <c r="D96" s="13">
        <v>0</v>
      </c>
      <c r="E96" s="14"/>
      <c r="F96" s="15">
        <v>1.0007575757575757</v>
      </c>
      <c r="G96" s="12" t="s">
        <v>22</v>
      </c>
      <c r="H96" s="2"/>
      <c r="I96" s="2"/>
      <c r="J96" s="2"/>
      <c r="K96" s="2"/>
      <c r="L96" s="2">
        <f>INDEX('[1]WSHP Project Log (All)'!$ES$7:$ES$256,MATCH(B96,'[1]WSHP Project Log (All)'!$C$7:$C$256,0))</f>
        <v>38.443770628999999</v>
      </c>
      <c r="M96" s="2">
        <f>INDEX('[1]WSHP Project Log (All)'!$ET$7:$ET$256,MATCH(B96,'[1]WSHP Project Log (All)'!$C$7:$C$256,0))</f>
        <v>-122.601997918</v>
      </c>
      <c r="N96" s="2" t="s">
        <v>188</v>
      </c>
    </row>
    <row r="97" spans="1:14" x14ac:dyDescent="0.25">
      <c r="A97" s="3">
        <v>2022</v>
      </c>
      <c r="B97" s="5">
        <v>35228775</v>
      </c>
      <c r="C97" s="11" t="s">
        <v>106</v>
      </c>
      <c r="D97" s="13">
        <v>0</v>
      </c>
      <c r="E97" s="14"/>
      <c r="F97" s="15">
        <v>0.90340909090909094</v>
      </c>
      <c r="G97" s="12" t="s">
        <v>22</v>
      </c>
      <c r="H97" s="2"/>
      <c r="I97" s="2"/>
      <c r="J97" s="2"/>
      <c r="K97" s="2"/>
      <c r="L97" s="2">
        <f>INDEX('[1]WSHP Project Log (All)'!$ES$7:$ES$256,MATCH(B97,'[1]WSHP Project Log (All)'!$C$7:$C$256,0))</f>
        <v>38.443770628999999</v>
      </c>
      <c r="M97" s="2">
        <f>INDEX('[1]WSHP Project Log (All)'!$ET$7:$ET$256,MATCH(B97,'[1]WSHP Project Log (All)'!$C$7:$C$256,0))</f>
        <v>-122.601997918</v>
      </c>
      <c r="N97" s="2" t="s">
        <v>188</v>
      </c>
    </row>
    <row r="98" spans="1:14" x14ac:dyDescent="0.25">
      <c r="A98" s="3">
        <v>2022</v>
      </c>
      <c r="B98" s="5">
        <v>35231620</v>
      </c>
      <c r="C98" s="11" t="s">
        <v>107</v>
      </c>
      <c r="D98" s="13">
        <v>2.6022727272727271</v>
      </c>
      <c r="E98" s="14"/>
      <c r="F98" s="15">
        <v>2.678219696969697</v>
      </c>
      <c r="G98" s="12" t="s">
        <v>22</v>
      </c>
      <c r="H98" s="2"/>
      <c r="I98" s="2"/>
      <c r="J98" s="2"/>
      <c r="K98" s="2"/>
      <c r="L98" s="2">
        <f>INDEX('[1]WSHP Project Log (All)'!$ES$7:$ES$256,MATCH(B98,'[1]WSHP Project Log (All)'!$C$7:$C$256,0))</f>
        <v>38.9822339734</v>
      </c>
      <c r="M98" s="2">
        <f>INDEX('[1]WSHP Project Log (All)'!$ET$7:$ET$256,MATCH(B98,'[1]WSHP Project Log (All)'!$C$7:$C$256,0))</f>
        <v>-122.6031090318</v>
      </c>
      <c r="N98" s="2" t="s">
        <v>188</v>
      </c>
    </row>
    <row r="99" spans="1:14" x14ac:dyDescent="0.25">
      <c r="A99" s="3">
        <v>2022</v>
      </c>
      <c r="B99" s="5">
        <v>35231621</v>
      </c>
      <c r="C99" s="11" t="s">
        <v>108</v>
      </c>
      <c r="D99" s="13">
        <v>2.5143939393939392</v>
      </c>
      <c r="E99" s="14"/>
      <c r="F99" s="15">
        <v>1.365530303030303</v>
      </c>
      <c r="G99" s="12" t="s">
        <v>22</v>
      </c>
      <c r="H99" s="2"/>
      <c r="I99" s="2"/>
      <c r="J99" s="2"/>
      <c r="K99" s="2"/>
      <c r="L99" s="2">
        <f>INDEX('[1]WSHP Project Log (All)'!$ES$7:$ES$256,MATCH(B99,'[1]WSHP Project Log (All)'!$C$7:$C$256,0))</f>
        <v>38.9822339734</v>
      </c>
      <c r="M99" s="2">
        <f>INDEX('[1]WSHP Project Log (All)'!$ET$7:$ET$256,MATCH(B99,'[1]WSHP Project Log (All)'!$C$7:$C$256,0))</f>
        <v>-122.6031090318</v>
      </c>
      <c r="N99" s="2" t="s">
        <v>188</v>
      </c>
    </row>
    <row r="100" spans="1:14" x14ac:dyDescent="0.25">
      <c r="A100" s="3">
        <v>2022</v>
      </c>
      <c r="B100" s="5">
        <v>35233948</v>
      </c>
      <c r="C100" s="11" t="s">
        <v>109</v>
      </c>
      <c r="D100" s="13">
        <v>2.5871212121212119</v>
      </c>
      <c r="E100" s="14"/>
      <c r="F100" s="15">
        <v>2.5871212121212119</v>
      </c>
      <c r="G100" s="12" t="s">
        <v>22</v>
      </c>
      <c r="H100" s="2"/>
      <c r="I100" s="2"/>
      <c r="J100" s="2"/>
      <c r="K100" s="2"/>
      <c r="L100" s="2">
        <f>INDEX('[1]WSHP Project Log (All)'!$ES$7:$ES$256,MATCH(B100,'[1]WSHP Project Log (All)'!$C$7:$C$256,0))</f>
        <v>40.624197799900003</v>
      </c>
      <c r="M100" s="2">
        <f>INDEX('[1]WSHP Project Log (All)'!$ET$7:$ET$256,MATCH(B100,'[1]WSHP Project Log (All)'!$C$7:$C$256,0))</f>
        <v>-122.3038556381</v>
      </c>
      <c r="N100" s="2" t="s">
        <v>188</v>
      </c>
    </row>
    <row r="101" spans="1:14" x14ac:dyDescent="0.25">
      <c r="A101" s="3">
        <v>2022</v>
      </c>
      <c r="B101" s="5">
        <v>35233950</v>
      </c>
      <c r="C101" s="11" t="s">
        <v>110</v>
      </c>
      <c r="D101" s="13">
        <v>2.7541666666666669</v>
      </c>
      <c r="E101" s="14"/>
      <c r="F101" s="15">
        <v>2.7541666666666669</v>
      </c>
      <c r="G101" s="12" t="s">
        <v>22</v>
      </c>
      <c r="H101" s="2"/>
      <c r="I101" s="2"/>
      <c r="J101" s="2"/>
      <c r="K101" s="2"/>
      <c r="L101" s="2">
        <f>INDEX('[1]WSHP Project Log (All)'!$ES$7:$ES$256,MATCH(B101,'[1]WSHP Project Log (All)'!$C$7:$C$256,0))</f>
        <v>40.624197799900003</v>
      </c>
      <c r="M101" s="2">
        <f>INDEX('[1]WSHP Project Log (All)'!$ET$7:$ET$256,MATCH(B101,'[1]WSHP Project Log (All)'!$C$7:$C$256,0))</f>
        <v>-122.3038556381</v>
      </c>
      <c r="N101" s="2" t="s">
        <v>188</v>
      </c>
    </row>
    <row r="102" spans="1:14" x14ac:dyDescent="0.25">
      <c r="A102" s="3">
        <v>2022</v>
      </c>
      <c r="B102" s="5">
        <v>35233995</v>
      </c>
      <c r="C102" s="11" t="s">
        <v>111</v>
      </c>
      <c r="D102" s="13">
        <v>0.5</v>
      </c>
      <c r="E102" s="14"/>
      <c r="F102" s="15">
        <v>0.5</v>
      </c>
      <c r="G102" s="12" t="s">
        <v>22</v>
      </c>
      <c r="H102" s="2"/>
      <c r="I102" s="2"/>
      <c r="J102" s="2"/>
      <c r="K102" s="2"/>
      <c r="L102" s="2">
        <f>INDEX('[1]WSHP Project Log (All)'!$ES$7:$ES$256,MATCH(B102,'[1]WSHP Project Log (All)'!$C$7:$C$256,0))</f>
        <v>0</v>
      </c>
      <c r="M102" s="2">
        <f>INDEX('[1]WSHP Project Log (All)'!$ET$7:$ET$256,MATCH(B102,'[1]WSHP Project Log (All)'!$C$7:$C$256,0))</f>
        <v>0</v>
      </c>
      <c r="N102" s="2" t="s">
        <v>188</v>
      </c>
    </row>
    <row r="103" spans="1:14" x14ac:dyDescent="0.25">
      <c r="A103" s="3">
        <v>2022</v>
      </c>
      <c r="B103" s="5">
        <v>35233996</v>
      </c>
      <c r="C103" s="11" t="s">
        <v>112</v>
      </c>
      <c r="D103" s="13">
        <v>0.71018939393939395</v>
      </c>
      <c r="E103" s="14"/>
      <c r="F103" s="15">
        <v>0.71000000000000008</v>
      </c>
      <c r="G103" s="12" t="s">
        <v>22</v>
      </c>
      <c r="H103" s="2"/>
      <c r="I103" s="2"/>
      <c r="J103" s="2"/>
      <c r="K103" s="2"/>
      <c r="L103" s="2">
        <f>INDEX('[1]WSHP Project Log (All)'!$ES$7:$ES$256,MATCH(B103,'[1]WSHP Project Log (All)'!$C$7:$C$256,0))</f>
        <v>0</v>
      </c>
      <c r="M103" s="2">
        <f>INDEX('[1]WSHP Project Log (All)'!$ET$7:$ET$256,MATCH(B103,'[1]WSHP Project Log (All)'!$C$7:$C$256,0))</f>
        <v>0</v>
      </c>
      <c r="N103" s="2" t="s">
        <v>188</v>
      </c>
    </row>
    <row r="104" spans="1:14" x14ac:dyDescent="0.25">
      <c r="A104" s="3">
        <v>2022</v>
      </c>
      <c r="B104" s="5">
        <v>35234383</v>
      </c>
      <c r="C104" s="11" t="s">
        <v>113</v>
      </c>
      <c r="D104" s="13">
        <v>1.1984848484848485</v>
      </c>
      <c r="E104" s="14"/>
      <c r="F104" s="15">
        <v>1.1984848484848485</v>
      </c>
      <c r="G104" s="12" t="s">
        <v>22</v>
      </c>
      <c r="H104" s="2"/>
      <c r="I104" s="2"/>
      <c r="J104" s="2"/>
      <c r="K104" s="2"/>
      <c r="L104" s="2">
        <f>INDEX('[1]WSHP Project Log (All)'!$ES$7:$ES$256,MATCH(B104,'[1]WSHP Project Log (All)'!$C$7:$C$256,0))</f>
        <v>40.624197799900003</v>
      </c>
      <c r="M104" s="2">
        <f>INDEX('[1]WSHP Project Log (All)'!$ET$7:$ET$256,MATCH(B104,'[1]WSHP Project Log (All)'!$C$7:$C$256,0))</f>
        <v>-122.3038556381</v>
      </c>
      <c r="N104" s="2" t="s">
        <v>188</v>
      </c>
    </row>
    <row r="105" spans="1:14" x14ac:dyDescent="0.25">
      <c r="A105" s="3">
        <v>2022</v>
      </c>
      <c r="B105" s="5">
        <v>35234399</v>
      </c>
      <c r="C105" s="11" t="s">
        <v>114</v>
      </c>
      <c r="D105" s="13">
        <v>0.48011363636363635</v>
      </c>
      <c r="E105" s="14"/>
      <c r="F105" s="15">
        <v>0.48011363636363635</v>
      </c>
      <c r="G105" s="12" t="s">
        <v>22</v>
      </c>
      <c r="H105" s="2"/>
      <c r="I105" s="2"/>
      <c r="J105" s="2"/>
      <c r="K105" s="2"/>
      <c r="L105" s="2">
        <f>INDEX('[1]WSHP Project Log (All)'!$ES$7:$ES$256,MATCH(B105,'[1]WSHP Project Log (All)'!$C$7:$C$256,0))</f>
        <v>40.624197799900003</v>
      </c>
      <c r="M105" s="2">
        <f>INDEX('[1]WSHP Project Log (All)'!$ET$7:$ET$256,MATCH(B105,'[1]WSHP Project Log (All)'!$C$7:$C$256,0))</f>
        <v>-122.3038556381</v>
      </c>
      <c r="N105" s="2" t="s">
        <v>188</v>
      </c>
    </row>
    <row r="106" spans="1:14" x14ac:dyDescent="0.25">
      <c r="A106" s="3">
        <v>2022</v>
      </c>
      <c r="B106" s="5">
        <v>35234526</v>
      </c>
      <c r="C106" s="11" t="s">
        <v>115</v>
      </c>
      <c r="D106" s="13">
        <v>0.58996212121212122</v>
      </c>
      <c r="E106" s="14"/>
      <c r="F106" s="15">
        <v>0.59</v>
      </c>
      <c r="G106" s="12" t="s">
        <v>22</v>
      </c>
      <c r="H106" s="2"/>
      <c r="I106" s="2"/>
      <c r="J106" s="2"/>
      <c r="K106" s="2"/>
      <c r="L106" s="2">
        <f>INDEX('[1]WSHP Project Log (All)'!$ES$7:$ES$256,MATCH(B106,'[1]WSHP Project Log (All)'!$C$7:$C$256,0))</f>
        <v>38.394922164299999</v>
      </c>
      <c r="M106" s="2">
        <f>INDEX('[1]WSHP Project Log (All)'!$ET$7:$ET$256,MATCH(B106,'[1]WSHP Project Log (All)'!$C$7:$C$256,0))</f>
        <v>-120.80401538770001</v>
      </c>
      <c r="N106" s="2" t="s">
        <v>188</v>
      </c>
    </row>
    <row r="107" spans="1:14" x14ac:dyDescent="0.25">
      <c r="A107" s="3">
        <v>2022</v>
      </c>
      <c r="B107" s="5">
        <v>35236439</v>
      </c>
      <c r="C107" s="11" t="s">
        <v>116</v>
      </c>
      <c r="D107" s="13">
        <v>1.1200757575757576</v>
      </c>
      <c r="E107" s="14"/>
      <c r="F107" s="15">
        <v>1.1200757575757576</v>
      </c>
      <c r="G107" s="12" t="s">
        <v>22</v>
      </c>
      <c r="H107" s="2"/>
      <c r="I107" s="2"/>
      <c r="J107" s="2"/>
      <c r="K107" s="2"/>
      <c r="L107" s="2">
        <f>INDEX('[1]WSHP Project Log (All)'!$ES$7:$ES$256,MATCH(B107,'[1]WSHP Project Log (All)'!$C$7:$C$256,0))</f>
        <v>38.757684227200002</v>
      </c>
      <c r="M107" s="2">
        <f>INDEX('[1]WSHP Project Log (All)'!$ET$7:$ET$256,MATCH(B107,'[1]WSHP Project Log (All)'!$C$7:$C$256,0))</f>
        <v>-122.6359104598</v>
      </c>
      <c r="N107" s="2" t="s">
        <v>188</v>
      </c>
    </row>
    <row r="108" spans="1:14" x14ac:dyDescent="0.25">
      <c r="A108" s="3">
        <v>2022</v>
      </c>
      <c r="B108" s="5">
        <v>35236660</v>
      </c>
      <c r="C108" s="11" t="s">
        <v>117</v>
      </c>
      <c r="D108" s="13">
        <v>0.47992424242424242</v>
      </c>
      <c r="E108" s="14"/>
      <c r="F108" s="15">
        <v>0.47992424242424242</v>
      </c>
      <c r="G108" s="12" t="s">
        <v>22</v>
      </c>
      <c r="H108" s="2"/>
      <c r="I108" s="2"/>
      <c r="J108" s="2"/>
      <c r="K108" s="2"/>
      <c r="L108" s="2">
        <f>INDEX('[1]WSHP Project Log (All)'!$ES$7:$ES$256,MATCH(B108,'[1]WSHP Project Log (All)'!$C$7:$C$256,0))</f>
        <v>38.757684227200002</v>
      </c>
      <c r="M108" s="2">
        <f>INDEX('[1]WSHP Project Log (All)'!$ET$7:$ET$256,MATCH(B108,'[1]WSHP Project Log (All)'!$C$7:$C$256,0))</f>
        <v>-122.6359104598</v>
      </c>
      <c r="N108" s="2" t="s">
        <v>188</v>
      </c>
    </row>
    <row r="109" spans="1:14" x14ac:dyDescent="0.25">
      <c r="A109" s="3">
        <v>2022</v>
      </c>
      <c r="B109" s="5">
        <v>74008802</v>
      </c>
      <c r="C109" s="11" t="s">
        <v>118</v>
      </c>
      <c r="D109" s="13">
        <v>0</v>
      </c>
      <c r="E109" s="14"/>
      <c r="F109" s="15">
        <v>0.26420454545454547</v>
      </c>
      <c r="G109" s="12" t="s">
        <v>22</v>
      </c>
      <c r="H109" s="2"/>
      <c r="I109" s="2"/>
      <c r="J109" s="2"/>
      <c r="K109" s="2"/>
      <c r="L109" s="2">
        <f>INDEX('[1]WSHP Project Log (All)'!$ES$7:$ES$256,MATCH(B109,'[1]WSHP Project Log (All)'!$C$7:$C$256,0))</f>
        <v>37.956139999999998</v>
      </c>
      <c r="M109" s="2">
        <f>INDEX('[1]WSHP Project Log (All)'!$ET$7:$ET$256,MATCH(B109,'[1]WSHP Project Log (All)'!$C$7:$C$256,0))</f>
        <v>-122.02862</v>
      </c>
      <c r="N109" s="2" t="s">
        <v>188</v>
      </c>
    </row>
    <row r="110" spans="1:14" x14ac:dyDescent="0.25">
      <c r="A110" s="3">
        <v>2022</v>
      </c>
      <c r="B110" s="5">
        <v>35056733</v>
      </c>
      <c r="C110" s="11" t="s">
        <v>119</v>
      </c>
      <c r="D110" s="13">
        <v>2.1310606060606059</v>
      </c>
      <c r="E110" s="14"/>
      <c r="F110" s="15">
        <v>0.36553030303030304</v>
      </c>
      <c r="G110" s="12" t="s">
        <v>22</v>
      </c>
      <c r="H110" s="2"/>
      <c r="I110" s="2"/>
      <c r="J110" s="2"/>
      <c r="K110" s="2"/>
      <c r="L110" s="2">
        <f>INDEX('[1]WSHP Project Log (All)'!$ES$7:$ES$256,MATCH(B110,'[1]WSHP Project Log (All)'!$C$7:$C$256,0))</f>
        <v>38.782119999999999</v>
      </c>
      <c r="M110" s="2">
        <f>INDEX('[1]WSHP Project Log (All)'!$ET$7:$ET$256,MATCH(B110,'[1]WSHP Project Log (All)'!$C$7:$C$256,0))</f>
        <v>-120.60941</v>
      </c>
      <c r="N110" s="2" t="s">
        <v>188</v>
      </c>
    </row>
    <row r="111" spans="1:14" x14ac:dyDescent="0.25">
      <c r="A111" s="3">
        <v>2022</v>
      </c>
      <c r="B111" s="5">
        <v>35057010</v>
      </c>
      <c r="C111" s="11" t="s">
        <v>120</v>
      </c>
      <c r="D111" s="13">
        <v>1.3094696969696971</v>
      </c>
      <c r="E111" s="14"/>
      <c r="F111" s="15">
        <v>0.59375</v>
      </c>
      <c r="G111" s="12" t="s">
        <v>22</v>
      </c>
      <c r="H111" s="2"/>
      <c r="I111" s="2"/>
      <c r="J111" s="2"/>
      <c r="K111" s="2"/>
      <c r="L111" s="2">
        <f>INDEX('[1]WSHP Project Log (All)'!$ES$7:$ES$256,MATCH(B111,'[1]WSHP Project Log (All)'!$C$7:$C$256,0))</f>
        <v>38.782119999999999</v>
      </c>
      <c r="M111" s="2">
        <f>INDEX('[1]WSHP Project Log (All)'!$ET$7:$ET$256,MATCH(B111,'[1]WSHP Project Log (All)'!$C$7:$C$256,0))</f>
        <v>-120.60941</v>
      </c>
      <c r="N111" s="2" t="s">
        <v>188</v>
      </c>
    </row>
    <row r="112" spans="1:14" x14ac:dyDescent="0.25">
      <c r="A112" s="3">
        <v>2022</v>
      </c>
      <c r="B112" s="5">
        <v>35062374</v>
      </c>
      <c r="C112" s="11" t="s">
        <v>121</v>
      </c>
      <c r="D112" s="13">
        <v>1.5352272727272727</v>
      </c>
      <c r="E112" s="14"/>
      <c r="F112" s="15">
        <v>1.5352272727272727</v>
      </c>
      <c r="G112" s="12" t="s">
        <v>22</v>
      </c>
      <c r="H112" s="2"/>
      <c r="I112" s="2"/>
      <c r="J112" s="2"/>
      <c r="K112" s="2"/>
      <c r="L112" s="2">
        <f>INDEX('[1]WSHP Project Log (All)'!$ES$7:$ES$256,MATCH(B112,'[1]WSHP Project Log (All)'!$C$7:$C$256,0))</f>
        <v>0</v>
      </c>
      <c r="M112" s="2">
        <f>INDEX('[1]WSHP Project Log (All)'!$ET$7:$ET$256,MATCH(B112,'[1]WSHP Project Log (All)'!$C$7:$C$256,0))</f>
        <v>0</v>
      </c>
      <c r="N112" s="2" t="s">
        <v>188</v>
      </c>
    </row>
    <row r="113" spans="1:14" x14ac:dyDescent="0.25">
      <c r="A113" s="3">
        <v>2022</v>
      </c>
      <c r="B113" s="5">
        <v>35062375</v>
      </c>
      <c r="C113" s="11" t="s">
        <v>122</v>
      </c>
      <c r="D113" s="13">
        <v>1.1098484848484849</v>
      </c>
      <c r="E113" s="14"/>
      <c r="F113" s="15">
        <v>1.1098484848484849</v>
      </c>
      <c r="G113" s="12" t="s">
        <v>22</v>
      </c>
      <c r="H113" s="2"/>
      <c r="I113" s="2"/>
      <c r="J113" s="2"/>
      <c r="K113" s="2"/>
      <c r="L113" s="2">
        <f>INDEX('[1]WSHP Project Log (All)'!$ES$7:$ES$256,MATCH(B113,'[1]WSHP Project Log (All)'!$C$7:$C$256,0))</f>
        <v>0</v>
      </c>
      <c r="M113" s="2">
        <f>INDEX('[1]WSHP Project Log (All)'!$ET$7:$ET$256,MATCH(B113,'[1]WSHP Project Log (All)'!$C$7:$C$256,0))</f>
        <v>0</v>
      </c>
      <c r="N113" s="2" t="s">
        <v>188</v>
      </c>
    </row>
    <row r="114" spans="1:14" x14ac:dyDescent="0.25">
      <c r="A114" s="3">
        <v>2022</v>
      </c>
      <c r="B114" s="5">
        <v>35062376</v>
      </c>
      <c r="C114" s="11" t="s">
        <v>123</v>
      </c>
      <c r="D114" s="13">
        <v>4.3356060606060609</v>
      </c>
      <c r="E114" s="14"/>
      <c r="F114" s="15">
        <v>4.3356060606060609</v>
      </c>
      <c r="G114" s="12" t="s">
        <v>22</v>
      </c>
      <c r="H114" s="2"/>
      <c r="I114" s="2"/>
      <c r="J114" s="2"/>
      <c r="K114" s="2"/>
      <c r="L114" s="2">
        <f>INDEX('[1]WSHP Project Log (All)'!$ES$7:$ES$256,MATCH(B114,'[1]WSHP Project Log (All)'!$C$7:$C$256,0))</f>
        <v>0</v>
      </c>
      <c r="M114" s="2">
        <f>INDEX('[1]WSHP Project Log (All)'!$ET$7:$ET$256,MATCH(B114,'[1]WSHP Project Log (All)'!$C$7:$C$256,0))</f>
        <v>0</v>
      </c>
      <c r="N114" s="2" t="s">
        <v>188</v>
      </c>
    </row>
    <row r="115" spans="1:14" x14ac:dyDescent="0.25">
      <c r="A115" s="3">
        <v>2022</v>
      </c>
      <c r="B115" s="5">
        <v>35094389</v>
      </c>
      <c r="C115" s="11" t="s">
        <v>124</v>
      </c>
      <c r="D115" s="13">
        <v>0.60606060606060608</v>
      </c>
      <c r="E115" s="14"/>
      <c r="F115" s="15">
        <v>0.56818181818181823</v>
      </c>
      <c r="G115" s="12" t="s">
        <v>22</v>
      </c>
      <c r="H115" s="2"/>
      <c r="I115" s="2"/>
      <c r="J115" s="2"/>
      <c r="K115" s="2"/>
      <c r="L115" s="2">
        <f>INDEX('[1]WSHP Project Log (All)'!$ES$7:$ES$256,MATCH(B115,'[1]WSHP Project Log (All)'!$C$7:$C$256,0))</f>
        <v>38.902360000000002</v>
      </c>
      <c r="M115" s="2">
        <f>INDEX('[1]WSHP Project Log (All)'!$ET$7:$ET$256,MATCH(B115,'[1]WSHP Project Log (All)'!$C$7:$C$256,0))</f>
        <v>-122.75192</v>
      </c>
      <c r="N115" s="2" t="s">
        <v>188</v>
      </c>
    </row>
    <row r="116" spans="1:14" x14ac:dyDescent="0.25">
      <c r="A116" s="3">
        <v>2022</v>
      </c>
      <c r="B116" s="5">
        <v>35094395</v>
      </c>
      <c r="C116" s="11" t="s">
        <v>125</v>
      </c>
      <c r="D116" s="13">
        <v>1.3825757575757576</v>
      </c>
      <c r="E116" s="14"/>
      <c r="F116" s="15">
        <v>1.1827651515151516</v>
      </c>
      <c r="G116" s="12" t="s">
        <v>22</v>
      </c>
      <c r="H116" s="2"/>
      <c r="I116" s="2"/>
      <c r="J116" s="2"/>
      <c r="K116" s="2"/>
      <c r="L116" s="2">
        <f>INDEX('[1]WSHP Project Log (All)'!$ES$7:$ES$256,MATCH(B116,'[1]WSHP Project Log (All)'!$C$7:$C$256,0))</f>
        <v>38.902360000000002</v>
      </c>
      <c r="M116" s="2">
        <f>INDEX('[1]WSHP Project Log (All)'!$ET$7:$ET$256,MATCH(B116,'[1]WSHP Project Log (All)'!$C$7:$C$256,0))</f>
        <v>-122.75192</v>
      </c>
      <c r="N116" s="2" t="s">
        <v>188</v>
      </c>
    </row>
    <row r="117" spans="1:14" x14ac:dyDescent="0.25">
      <c r="A117" s="3">
        <v>2022</v>
      </c>
      <c r="B117" s="5">
        <v>35109541</v>
      </c>
      <c r="C117" s="11" t="s">
        <v>126</v>
      </c>
      <c r="D117" s="13">
        <v>2.6678030303030305</v>
      </c>
      <c r="E117" s="14"/>
      <c r="F117" s="15">
        <v>0.2422348484848485</v>
      </c>
      <c r="G117" s="12" t="s">
        <v>22</v>
      </c>
      <c r="H117" s="2"/>
      <c r="I117" s="2"/>
      <c r="J117" s="2"/>
      <c r="K117" s="2"/>
      <c r="L117" s="2">
        <f>INDEX('[1]WSHP Project Log (All)'!$ES$7:$ES$256,MATCH(B117,'[1]WSHP Project Log (All)'!$C$7:$C$256,0))</f>
        <v>0</v>
      </c>
      <c r="M117" s="2">
        <f>INDEX('[1]WSHP Project Log (All)'!$ET$7:$ET$256,MATCH(B117,'[1]WSHP Project Log (All)'!$C$7:$C$256,0))</f>
        <v>0</v>
      </c>
      <c r="N117" s="2" t="s">
        <v>188</v>
      </c>
    </row>
    <row r="118" spans="1:14" x14ac:dyDescent="0.25">
      <c r="A118" s="3">
        <v>2022</v>
      </c>
      <c r="B118" s="5">
        <v>35109546</v>
      </c>
      <c r="C118" s="11" t="s">
        <v>127</v>
      </c>
      <c r="D118" s="13">
        <v>2.7725378787878787</v>
      </c>
      <c r="E118" s="14"/>
      <c r="F118" s="15">
        <v>0.31515151515151513</v>
      </c>
      <c r="G118" s="12" t="s">
        <v>22</v>
      </c>
      <c r="H118" s="2"/>
      <c r="I118" s="2"/>
      <c r="J118" s="2"/>
      <c r="K118" s="2"/>
      <c r="L118" s="2">
        <f>INDEX('[1]WSHP Project Log (All)'!$ES$7:$ES$256,MATCH(B118,'[1]WSHP Project Log (All)'!$C$7:$C$256,0))</f>
        <v>0</v>
      </c>
      <c r="M118" s="2">
        <f>INDEX('[1]WSHP Project Log (All)'!$ET$7:$ET$256,MATCH(B118,'[1]WSHP Project Log (All)'!$C$7:$C$256,0))</f>
        <v>0</v>
      </c>
      <c r="N118" s="2" t="s">
        <v>188</v>
      </c>
    </row>
    <row r="119" spans="1:14" x14ac:dyDescent="0.25">
      <c r="A119" s="3">
        <v>2022</v>
      </c>
      <c r="B119" s="5">
        <v>35114040</v>
      </c>
      <c r="C119" s="11" t="s">
        <v>128</v>
      </c>
      <c r="D119" s="13">
        <v>1.4846590909090909</v>
      </c>
      <c r="E119" s="14"/>
      <c r="F119" s="15">
        <v>9.0340909090909097E-2</v>
      </c>
      <c r="G119" s="12" t="s">
        <v>22</v>
      </c>
      <c r="H119" s="2"/>
      <c r="I119" s="2"/>
      <c r="J119" s="2"/>
      <c r="K119" s="2"/>
      <c r="L119" s="2">
        <f>INDEX('[1]WSHP Project Log (All)'!$ES$7:$ES$256,MATCH(B119,'[1]WSHP Project Log (All)'!$C$7:$C$256,0))</f>
        <v>0</v>
      </c>
      <c r="M119" s="2">
        <f>INDEX('[1]WSHP Project Log (All)'!$ET$7:$ET$256,MATCH(B119,'[1]WSHP Project Log (All)'!$C$7:$C$256,0))</f>
        <v>0</v>
      </c>
      <c r="N119" s="2" t="s">
        <v>188</v>
      </c>
    </row>
    <row r="120" spans="1:14" x14ac:dyDescent="0.25">
      <c r="A120" s="3">
        <v>2022</v>
      </c>
      <c r="B120" s="5">
        <v>35144944</v>
      </c>
      <c r="C120" s="11" t="s">
        <v>129</v>
      </c>
      <c r="D120" s="13">
        <v>0.25530303030303031</v>
      </c>
      <c r="E120" s="14"/>
      <c r="F120" s="15">
        <v>0.25530303030303031</v>
      </c>
      <c r="G120" s="12" t="s">
        <v>22</v>
      </c>
      <c r="H120" s="2"/>
      <c r="I120" s="2"/>
      <c r="J120" s="2"/>
      <c r="K120" s="2"/>
      <c r="L120" s="2">
        <f>INDEX('[1]WSHP Project Log (All)'!$ES$7:$ES$256,MATCH(B120,'[1]WSHP Project Log (All)'!$C$7:$C$256,0))</f>
        <v>37.643304221699999</v>
      </c>
      <c r="M120" s="2">
        <f>INDEX('[1]WSHP Project Log (All)'!$ET$7:$ET$256,MATCH(B120,'[1]WSHP Project Log (All)'!$C$7:$C$256,0))</f>
        <v>-122.4679372069</v>
      </c>
      <c r="N120" s="2" t="s">
        <v>188</v>
      </c>
    </row>
    <row r="121" spans="1:14" x14ac:dyDescent="0.25">
      <c r="A121" s="3">
        <v>2022</v>
      </c>
      <c r="B121" s="5">
        <v>35145540</v>
      </c>
      <c r="C121" s="11" t="s">
        <v>130</v>
      </c>
      <c r="D121" s="13">
        <v>1.272348484848485</v>
      </c>
      <c r="E121" s="14"/>
      <c r="F121" s="15">
        <v>0.53901515151515156</v>
      </c>
      <c r="G121" s="12" t="s">
        <v>22</v>
      </c>
      <c r="H121" s="2"/>
      <c r="I121" s="2"/>
      <c r="J121" s="2"/>
      <c r="K121" s="2"/>
      <c r="L121" s="2">
        <f>INDEX('[1]WSHP Project Log (All)'!$ES$7:$ES$256,MATCH(B121,'[1]WSHP Project Log (All)'!$C$7:$C$256,0))</f>
        <v>38.045290000000001</v>
      </c>
      <c r="M121" s="2">
        <f>INDEX('[1]WSHP Project Log (All)'!$ET$7:$ET$256,MATCH(B121,'[1]WSHP Project Log (All)'!$C$7:$C$256,0))</f>
        <v>-120.5253</v>
      </c>
      <c r="N121" s="2" t="s">
        <v>188</v>
      </c>
    </row>
    <row r="122" spans="1:14" x14ac:dyDescent="0.25">
      <c r="A122" s="3">
        <v>2022</v>
      </c>
      <c r="B122" s="5">
        <v>35174478</v>
      </c>
      <c r="C122" s="11" t="s">
        <v>131</v>
      </c>
      <c r="D122" s="13">
        <v>1.0399621212121213</v>
      </c>
      <c r="E122" s="14"/>
      <c r="F122" s="15">
        <v>1.04</v>
      </c>
      <c r="G122" s="12" t="s">
        <v>22</v>
      </c>
      <c r="H122" s="2"/>
      <c r="I122" s="2"/>
      <c r="J122" s="2"/>
      <c r="K122" s="2"/>
      <c r="L122" s="2">
        <f>INDEX('[1]WSHP Project Log (All)'!$ES$7:$ES$256,MATCH(B122,'[1]WSHP Project Log (All)'!$C$7:$C$256,0))</f>
        <v>38.757626755399997</v>
      </c>
      <c r="M122" s="2">
        <f>INDEX('[1]WSHP Project Log (All)'!$ET$7:$ET$256,MATCH(B122,'[1]WSHP Project Log (All)'!$C$7:$C$256,0))</f>
        <v>-122.6357688602</v>
      </c>
      <c r="N122" s="2" t="s">
        <v>188</v>
      </c>
    </row>
    <row r="123" spans="1:14" x14ac:dyDescent="0.25">
      <c r="A123" s="3">
        <v>2022</v>
      </c>
      <c r="B123" s="5">
        <v>35174501</v>
      </c>
      <c r="C123" s="11" t="s">
        <v>132</v>
      </c>
      <c r="D123" s="13">
        <v>4.0903409090909095</v>
      </c>
      <c r="E123" s="14"/>
      <c r="F123" s="15">
        <v>4.0903409090909095</v>
      </c>
      <c r="G123" s="12" t="s">
        <v>22</v>
      </c>
      <c r="H123" s="2"/>
      <c r="I123" s="2"/>
      <c r="J123" s="2"/>
      <c r="K123" s="2"/>
      <c r="L123" s="2">
        <f>INDEX('[1]WSHP Project Log (All)'!$ES$7:$ES$256,MATCH(B123,'[1]WSHP Project Log (All)'!$C$7:$C$256,0))</f>
        <v>38.352566065799998</v>
      </c>
      <c r="M123" s="2">
        <f>INDEX('[1]WSHP Project Log (All)'!$ET$7:$ET$256,MATCH(B123,'[1]WSHP Project Log (All)'!$C$7:$C$256,0))</f>
        <v>-122.5225854799</v>
      </c>
      <c r="N123" s="2" t="s">
        <v>188</v>
      </c>
    </row>
    <row r="124" spans="1:14" x14ac:dyDescent="0.25">
      <c r="A124" s="3">
        <v>2022</v>
      </c>
      <c r="B124" s="5">
        <v>35191319</v>
      </c>
      <c r="C124" s="11" t="s">
        <v>133</v>
      </c>
      <c r="D124" s="13">
        <v>1.1700757575757577</v>
      </c>
      <c r="E124" s="14"/>
      <c r="F124" s="15">
        <v>1.17</v>
      </c>
      <c r="G124" s="12" t="s">
        <v>22</v>
      </c>
      <c r="H124" s="2"/>
      <c r="I124" s="2"/>
      <c r="J124" s="2"/>
      <c r="K124" s="2"/>
      <c r="L124" s="2">
        <f>INDEX('[1]WSHP Project Log (All)'!$ES$7:$ES$256,MATCH(B124,'[1]WSHP Project Log (All)'!$C$7:$C$256,0))</f>
        <v>38.046023469399998</v>
      </c>
      <c r="M124" s="2">
        <f>INDEX('[1]WSHP Project Log (All)'!$ET$7:$ET$256,MATCH(B124,'[1]WSHP Project Log (All)'!$C$7:$C$256,0))</f>
        <v>-122.645956126</v>
      </c>
      <c r="N124" s="2" t="s">
        <v>188</v>
      </c>
    </row>
    <row r="125" spans="1:14" x14ac:dyDescent="0.25">
      <c r="A125" s="3">
        <v>2022</v>
      </c>
      <c r="B125" s="5">
        <v>35192280</v>
      </c>
      <c r="C125" s="11" t="s">
        <v>134</v>
      </c>
      <c r="D125" s="13">
        <v>1.3399621212121211</v>
      </c>
      <c r="E125" s="14"/>
      <c r="F125" s="15">
        <v>1.34</v>
      </c>
      <c r="G125" s="12" t="s">
        <v>22</v>
      </c>
      <c r="H125" s="2"/>
      <c r="I125" s="2"/>
      <c r="J125" s="2"/>
      <c r="K125" s="2"/>
      <c r="L125" s="2">
        <f>INDEX('[1]WSHP Project Log (All)'!$ES$7:$ES$256,MATCH(B125,'[1]WSHP Project Log (All)'!$C$7:$C$256,0))</f>
        <v>37.868240210099998</v>
      </c>
      <c r="M125" s="2">
        <f>INDEX('[1]WSHP Project Log (All)'!$ET$7:$ET$256,MATCH(B125,'[1]WSHP Project Log (All)'!$C$7:$C$256,0))</f>
        <v>-121.8573188096</v>
      </c>
      <c r="N125" s="2" t="s">
        <v>188</v>
      </c>
    </row>
    <row r="126" spans="1:14" x14ac:dyDescent="0.25">
      <c r="A126" s="3">
        <v>2022</v>
      </c>
      <c r="B126" s="5">
        <v>35192282</v>
      </c>
      <c r="C126" s="11" t="s">
        <v>135</v>
      </c>
      <c r="D126" s="13">
        <v>2.0399621212121213</v>
      </c>
      <c r="E126" s="14"/>
      <c r="F126" s="15">
        <v>2.0399621212121213</v>
      </c>
      <c r="G126" s="12" t="s">
        <v>22</v>
      </c>
      <c r="H126" s="2"/>
      <c r="I126" s="2"/>
      <c r="J126" s="2"/>
      <c r="K126" s="2"/>
      <c r="L126" s="2">
        <f>INDEX('[1]WSHP Project Log (All)'!$ES$7:$ES$256,MATCH(B126,'[1]WSHP Project Log (All)'!$C$7:$C$256,0))</f>
        <v>38.723794472900003</v>
      </c>
      <c r="M126" s="2">
        <f>INDEX('[1]WSHP Project Log (All)'!$ET$7:$ET$256,MATCH(B126,'[1]WSHP Project Log (All)'!$C$7:$C$256,0))</f>
        <v>-122.6196520102</v>
      </c>
      <c r="N126" s="2" t="s">
        <v>188</v>
      </c>
    </row>
    <row r="127" spans="1:14" x14ac:dyDescent="0.25">
      <c r="A127" s="3">
        <v>2022</v>
      </c>
      <c r="B127" s="5">
        <v>35192291</v>
      </c>
      <c r="C127" s="11" t="s">
        <v>136</v>
      </c>
      <c r="D127" s="13">
        <v>0.47992424242424242</v>
      </c>
      <c r="E127" s="14"/>
      <c r="F127" s="15">
        <v>0.48000000000000004</v>
      </c>
      <c r="G127" s="12" t="s">
        <v>22</v>
      </c>
      <c r="H127" s="2"/>
      <c r="I127" s="2"/>
      <c r="J127" s="2"/>
      <c r="K127" s="2"/>
      <c r="L127" s="2">
        <f>INDEX('[1]WSHP Project Log (All)'!$ES$7:$ES$256,MATCH(B127,'[1]WSHP Project Log (All)'!$C$7:$C$256,0))</f>
        <v>38.721544891699999</v>
      </c>
      <c r="M127" s="2">
        <f>INDEX('[1]WSHP Project Log (All)'!$ET$7:$ET$256,MATCH(B127,'[1]WSHP Project Log (All)'!$C$7:$C$256,0))</f>
        <v>-120.8714143138</v>
      </c>
      <c r="N127" s="2" t="s">
        <v>188</v>
      </c>
    </row>
    <row r="128" spans="1:14" x14ac:dyDescent="0.25">
      <c r="A128" s="3">
        <v>2022</v>
      </c>
      <c r="B128" s="5">
        <v>35192292</v>
      </c>
      <c r="C128" s="11" t="s">
        <v>137</v>
      </c>
      <c r="D128" s="13">
        <v>0.8</v>
      </c>
      <c r="E128" s="14"/>
      <c r="F128" s="15">
        <v>0.8</v>
      </c>
      <c r="G128" s="12" t="s">
        <v>22</v>
      </c>
      <c r="H128" s="2"/>
      <c r="I128" s="2"/>
      <c r="J128" s="2"/>
      <c r="K128" s="2"/>
      <c r="L128" s="2">
        <f>INDEX('[1]WSHP Project Log (All)'!$ES$7:$ES$256,MATCH(B128,'[1]WSHP Project Log (All)'!$C$7:$C$256,0))</f>
        <v>38.552698254299997</v>
      </c>
      <c r="M128" s="2">
        <f>INDEX('[1]WSHP Project Log (All)'!$ET$7:$ET$256,MATCH(B128,'[1]WSHP Project Log (All)'!$C$7:$C$256,0))</f>
        <v>-122.713240652</v>
      </c>
      <c r="N128" s="2" t="s">
        <v>188</v>
      </c>
    </row>
    <row r="129" spans="1:14" x14ac:dyDescent="0.25">
      <c r="A129" s="3">
        <v>2022</v>
      </c>
      <c r="B129" s="5">
        <v>35217271</v>
      </c>
      <c r="C129" s="11" t="s">
        <v>138</v>
      </c>
      <c r="D129" s="13">
        <v>1.5399621212121213</v>
      </c>
      <c r="E129" s="14"/>
      <c r="F129" s="15">
        <v>1.5399621212121213</v>
      </c>
      <c r="G129" s="12" t="s">
        <v>22</v>
      </c>
      <c r="H129" s="2"/>
      <c r="I129" s="2"/>
      <c r="J129" s="2"/>
      <c r="K129" s="2"/>
      <c r="L129" s="2">
        <f>INDEX('[1]WSHP Project Log (All)'!$ES$7:$ES$256,MATCH(B129,'[1]WSHP Project Log (All)'!$C$7:$C$256,0))</f>
        <v>38.756121877200002</v>
      </c>
      <c r="M129" s="2">
        <f>INDEX('[1]WSHP Project Log (All)'!$ET$7:$ET$256,MATCH(B129,'[1]WSHP Project Log (All)'!$C$7:$C$256,0))</f>
        <v>-122.6051515791</v>
      </c>
      <c r="N129" s="2" t="s">
        <v>188</v>
      </c>
    </row>
    <row r="130" spans="1:14" x14ac:dyDescent="0.25">
      <c r="A130" s="3">
        <v>2022</v>
      </c>
      <c r="B130" s="5">
        <v>35217272</v>
      </c>
      <c r="C130" s="11" t="s">
        <v>139</v>
      </c>
      <c r="D130" s="13">
        <v>0.3</v>
      </c>
      <c r="E130" s="14"/>
      <c r="F130" s="15">
        <v>0.3</v>
      </c>
      <c r="G130" s="12" t="s">
        <v>22</v>
      </c>
      <c r="H130" s="2"/>
      <c r="I130" s="2"/>
      <c r="J130" s="2"/>
      <c r="K130" s="2"/>
      <c r="L130" s="2">
        <f>INDEX('[1]WSHP Project Log (All)'!$ES$7:$ES$256,MATCH(B130,'[1]WSHP Project Log (All)'!$C$7:$C$256,0))</f>
        <v>40.625298890300002</v>
      </c>
      <c r="M130" s="2">
        <f>INDEX('[1]WSHP Project Log (All)'!$ET$7:$ET$256,MATCH(B130,'[1]WSHP Project Log (All)'!$C$7:$C$256,0))</f>
        <v>-122.4633268508</v>
      </c>
      <c r="N130" s="2" t="s">
        <v>189</v>
      </c>
    </row>
    <row r="131" spans="1:14" x14ac:dyDescent="0.25">
      <c r="A131" s="3">
        <v>2022</v>
      </c>
      <c r="B131" s="5">
        <v>35219093</v>
      </c>
      <c r="C131" s="11" t="s">
        <v>140</v>
      </c>
      <c r="D131" s="13">
        <v>1.1399621212121211</v>
      </c>
      <c r="E131" s="14"/>
      <c r="F131" s="15">
        <v>1.1399621212121211</v>
      </c>
      <c r="G131" s="12" t="s">
        <v>22</v>
      </c>
      <c r="H131" s="2"/>
      <c r="I131" s="2"/>
      <c r="J131" s="2"/>
      <c r="K131" s="2"/>
      <c r="L131" s="2">
        <f>INDEX('[1]WSHP Project Log (All)'!$ES$7:$ES$256,MATCH(B131,'[1]WSHP Project Log (All)'!$C$7:$C$256,0))</f>
        <v>37.963170220199999</v>
      </c>
      <c r="M131" s="2">
        <f>INDEX('[1]WSHP Project Log (All)'!$ET$7:$ET$256,MATCH(B131,'[1]WSHP Project Log (All)'!$C$7:$C$256,0))</f>
        <v>-121.9407094108</v>
      </c>
      <c r="N131" s="2" t="s">
        <v>189</v>
      </c>
    </row>
    <row r="132" spans="1:14" x14ac:dyDescent="0.25">
      <c r="A132" s="3">
        <v>2022</v>
      </c>
      <c r="B132" s="5">
        <v>35219096</v>
      </c>
      <c r="C132" s="11" t="s">
        <v>141</v>
      </c>
      <c r="D132" s="13">
        <v>1.6700757575757577</v>
      </c>
      <c r="E132" s="14"/>
      <c r="F132" s="15">
        <v>1.6700000000000002</v>
      </c>
      <c r="G132" s="12" t="s">
        <v>22</v>
      </c>
      <c r="H132" s="2"/>
      <c r="I132" s="2"/>
      <c r="J132" s="2"/>
      <c r="K132" s="2"/>
      <c r="L132" s="2">
        <f>INDEX('[1]WSHP Project Log (All)'!$ES$7:$ES$256,MATCH(B132,'[1]WSHP Project Log (All)'!$C$7:$C$256,0))</f>
        <v>37.9907487551</v>
      </c>
      <c r="M132" s="2">
        <f>INDEX('[1]WSHP Project Log (All)'!$ET$7:$ET$256,MATCH(B132,'[1]WSHP Project Log (All)'!$C$7:$C$256,0))</f>
        <v>-121.8959934893</v>
      </c>
      <c r="N132" s="2" t="s">
        <v>189</v>
      </c>
    </row>
    <row r="133" spans="1:14" x14ac:dyDescent="0.25">
      <c r="A133" s="3">
        <v>2022</v>
      </c>
      <c r="B133" s="5">
        <v>35219281</v>
      </c>
      <c r="C133" s="11" t="s">
        <v>142</v>
      </c>
      <c r="D133" s="13">
        <v>2.5</v>
      </c>
      <c r="E133" s="14"/>
      <c r="F133" s="15">
        <v>2.5</v>
      </c>
      <c r="G133" s="12" t="s">
        <v>22</v>
      </c>
      <c r="H133" s="2"/>
      <c r="I133" s="2"/>
      <c r="J133" s="2"/>
      <c r="K133" s="2"/>
      <c r="L133" s="2">
        <f>INDEX('[1]WSHP Project Log (All)'!$ES$7:$ES$256,MATCH(B133,'[1]WSHP Project Log (All)'!$C$7:$C$256,0))</f>
        <v>38.8982850306</v>
      </c>
      <c r="M133" s="2">
        <f>INDEX('[1]WSHP Project Log (All)'!$ET$7:$ET$256,MATCH(B133,'[1]WSHP Project Log (All)'!$C$7:$C$256,0))</f>
        <v>-120.9826874816</v>
      </c>
      <c r="N133" s="2" t="s">
        <v>189</v>
      </c>
    </row>
    <row r="134" spans="1:14" x14ac:dyDescent="0.25">
      <c r="A134" s="3">
        <v>2022</v>
      </c>
      <c r="B134" s="5">
        <v>35220895</v>
      </c>
      <c r="C134" s="11" t="s">
        <v>143</v>
      </c>
      <c r="D134" s="13">
        <v>1.9299242424242424</v>
      </c>
      <c r="E134" s="14"/>
      <c r="F134" s="15">
        <v>1.9299242424242424</v>
      </c>
      <c r="G134" s="12" t="s">
        <v>22</v>
      </c>
      <c r="H134" s="2"/>
      <c r="I134" s="2"/>
      <c r="J134" s="2"/>
      <c r="K134" s="2"/>
      <c r="L134" s="2">
        <f>INDEX('[1]WSHP Project Log (All)'!$ES$7:$ES$256,MATCH(B134,'[1]WSHP Project Log (All)'!$C$7:$C$256,0))</f>
        <v>38.756929999999997</v>
      </c>
      <c r="M134" s="2">
        <f>INDEX('[1]WSHP Project Log (All)'!$ET$7:$ET$256,MATCH(B134,'[1]WSHP Project Log (All)'!$C$7:$C$256,0))</f>
        <v>-122.607</v>
      </c>
      <c r="N134" s="2" t="s">
        <v>189</v>
      </c>
    </row>
    <row r="135" spans="1:14" x14ac:dyDescent="0.25">
      <c r="A135" s="3">
        <v>2022</v>
      </c>
      <c r="B135" s="5">
        <v>35220896</v>
      </c>
      <c r="C135" s="11" t="s">
        <v>144</v>
      </c>
      <c r="D135" s="13">
        <v>0.27992424242424241</v>
      </c>
      <c r="E135" s="14"/>
      <c r="F135" s="15">
        <v>0.27992424242424241</v>
      </c>
      <c r="G135" s="12" t="s">
        <v>22</v>
      </c>
      <c r="H135" s="2"/>
      <c r="I135" s="2"/>
      <c r="J135" s="2"/>
      <c r="K135" s="2"/>
      <c r="L135" s="2">
        <f>INDEX('[1]WSHP Project Log (All)'!$ES$7:$ES$256,MATCH(B135,'[1]WSHP Project Log (All)'!$C$7:$C$256,0))</f>
        <v>38.756929999999997</v>
      </c>
      <c r="M135" s="2">
        <f>INDEX('[1]WSHP Project Log (All)'!$ET$7:$ET$256,MATCH(B135,'[1]WSHP Project Log (All)'!$C$7:$C$256,0))</f>
        <v>-122.607</v>
      </c>
      <c r="N135" s="2" t="s">
        <v>189</v>
      </c>
    </row>
    <row r="136" spans="1:14" x14ac:dyDescent="0.25">
      <c r="A136" s="3">
        <v>2022</v>
      </c>
      <c r="B136" s="5">
        <v>35223030</v>
      </c>
      <c r="C136" s="11" t="s">
        <v>145</v>
      </c>
      <c r="D136" s="13">
        <v>0.57007575757575757</v>
      </c>
      <c r="E136" s="14"/>
      <c r="F136" s="15">
        <v>0.56999999999999995</v>
      </c>
      <c r="G136" s="12" t="s">
        <v>22</v>
      </c>
      <c r="H136" s="2"/>
      <c r="I136" s="2"/>
      <c r="J136" s="2"/>
      <c r="K136" s="2"/>
      <c r="L136" s="2">
        <f>INDEX('[1]WSHP Project Log (All)'!$ES$7:$ES$256,MATCH(B136,'[1]WSHP Project Log (All)'!$C$7:$C$256,0))</f>
        <v>39.387815832299999</v>
      </c>
      <c r="M136" s="2">
        <f>INDEX('[1]WSHP Project Log (All)'!$ET$7:$ET$256,MATCH(B136,'[1]WSHP Project Log (All)'!$C$7:$C$256,0))</f>
        <v>-121.4038010547</v>
      </c>
      <c r="N136" s="2" t="s">
        <v>189</v>
      </c>
    </row>
    <row r="137" spans="1:14" x14ac:dyDescent="0.25">
      <c r="A137" s="3">
        <v>2022</v>
      </c>
      <c r="B137" s="5">
        <v>35223036</v>
      </c>
      <c r="C137" s="11" t="s">
        <v>146</v>
      </c>
      <c r="D137" s="13">
        <v>0.05</v>
      </c>
      <c r="E137" s="14"/>
      <c r="F137" s="15">
        <v>0.05</v>
      </c>
      <c r="G137" s="12" t="s">
        <v>22</v>
      </c>
      <c r="H137" s="2"/>
      <c r="I137" s="2"/>
      <c r="J137" s="2"/>
      <c r="K137" s="2"/>
      <c r="L137" s="2">
        <f>INDEX('[1]WSHP Project Log (All)'!$ES$7:$ES$256,MATCH(B137,'[1]WSHP Project Log (All)'!$C$7:$C$256,0))</f>
        <v>39.23759767</v>
      </c>
      <c r="M137" s="2">
        <f>INDEX('[1]WSHP Project Log (All)'!$ET$7:$ET$256,MATCH(B137,'[1]WSHP Project Log (All)'!$C$7:$C$256,0))</f>
        <v>-121.05918367690001</v>
      </c>
      <c r="N137" s="2" t="s">
        <v>189</v>
      </c>
    </row>
    <row r="138" spans="1:14" x14ac:dyDescent="0.25">
      <c r="A138" s="3">
        <v>2022</v>
      </c>
      <c r="B138" s="5">
        <v>35223039</v>
      </c>
      <c r="C138" s="11" t="s">
        <v>147</v>
      </c>
      <c r="D138" s="13">
        <v>0.77007575757575752</v>
      </c>
      <c r="E138" s="14"/>
      <c r="F138" s="15">
        <v>0.77</v>
      </c>
      <c r="G138" s="12" t="s">
        <v>22</v>
      </c>
      <c r="H138" s="2"/>
      <c r="I138" s="2"/>
      <c r="J138" s="2"/>
      <c r="K138" s="2"/>
      <c r="L138" s="2">
        <f>INDEX('[1]WSHP Project Log (All)'!$ES$7:$ES$256,MATCH(B138,'[1]WSHP Project Log (All)'!$C$7:$C$256,0))</f>
        <v>39.473773155099998</v>
      </c>
      <c r="M138" s="2">
        <f>INDEX('[1]WSHP Project Log (All)'!$ET$7:$ET$256,MATCH(B138,'[1]WSHP Project Log (All)'!$C$7:$C$256,0))</f>
        <v>-121.5307369898</v>
      </c>
      <c r="N138" s="2" t="s">
        <v>189</v>
      </c>
    </row>
    <row r="139" spans="1:14" x14ac:dyDescent="0.25">
      <c r="A139" s="3">
        <v>2022</v>
      </c>
      <c r="B139" s="5">
        <v>35223615</v>
      </c>
      <c r="C139" s="11" t="s">
        <v>148</v>
      </c>
      <c r="D139" s="13">
        <v>1.6299242424242424</v>
      </c>
      <c r="E139" s="14"/>
      <c r="F139" s="15">
        <v>1.63</v>
      </c>
      <c r="G139" s="12" t="s">
        <v>22</v>
      </c>
      <c r="H139" s="2"/>
      <c r="I139" s="2"/>
      <c r="J139" s="2"/>
      <c r="K139" s="2"/>
      <c r="L139" s="2">
        <f>INDEX('[1]WSHP Project Log (All)'!$ES$7:$ES$256,MATCH(B139,'[1]WSHP Project Log (All)'!$C$7:$C$256,0))</f>
        <v>38.044261708800001</v>
      </c>
      <c r="M139" s="2">
        <f>INDEX('[1]WSHP Project Log (All)'!$ET$7:$ET$256,MATCH(B139,'[1]WSHP Project Log (All)'!$C$7:$C$256,0))</f>
        <v>-122.6155402973</v>
      </c>
      <c r="N139" s="2" t="s">
        <v>189</v>
      </c>
    </row>
    <row r="140" spans="1:14" x14ac:dyDescent="0.25">
      <c r="A140" s="3">
        <v>2022</v>
      </c>
      <c r="B140" s="5">
        <v>35224712</v>
      </c>
      <c r="C140" s="11" t="s">
        <v>149</v>
      </c>
      <c r="D140" s="13">
        <v>1.7299242424242425</v>
      </c>
      <c r="E140" s="14"/>
      <c r="F140" s="15">
        <v>1.73</v>
      </c>
      <c r="G140" s="12" t="s">
        <v>22</v>
      </c>
      <c r="H140" s="2"/>
      <c r="I140" s="2"/>
      <c r="J140" s="2"/>
      <c r="K140" s="2"/>
      <c r="L140" s="2">
        <f>INDEX('[1]WSHP Project Log (All)'!$ES$7:$ES$256,MATCH(B140,'[1]WSHP Project Log (All)'!$C$7:$C$256,0))</f>
        <v>0</v>
      </c>
      <c r="M140" s="2">
        <f>INDEX('[1]WSHP Project Log (All)'!$ET$7:$ET$256,MATCH(B140,'[1]WSHP Project Log (All)'!$C$7:$C$256,0))</f>
        <v>0</v>
      </c>
      <c r="N140" s="2" t="s">
        <v>188</v>
      </c>
    </row>
    <row r="141" spans="1:14" x14ac:dyDescent="0.25">
      <c r="A141" s="3">
        <v>2022</v>
      </c>
      <c r="B141" s="5">
        <v>35224713</v>
      </c>
      <c r="C141" s="11" t="s">
        <v>150</v>
      </c>
      <c r="D141" s="13">
        <v>1.8299242424242423</v>
      </c>
      <c r="E141" s="14"/>
      <c r="F141" s="15">
        <v>1.8299999999999998</v>
      </c>
      <c r="G141" s="12" t="s">
        <v>22</v>
      </c>
      <c r="H141" s="2"/>
      <c r="I141" s="2"/>
      <c r="J141" s="2"/>
      <c r="K141" s="2"/>
      <c r="L141" s="2">
        <f>INDEX('[1]WSHP Project Log (All)'!$ES$7:$ES$256,MATCH(B141,'[1]WSHP Project Log (All)'!$C$7:$C$256,0))</f>
        <v>0</v>
      </c>
      <c r="M141" s="2">
        <f>INDEX('[1]WSHP Project Log (All)'!$ET$7:$ET$256,MATCH(B141,'[1]WSHP Project Log (All)'!$C$7:$C$256,0))</f>
        <v>0</v>
      </c>
      <c r="N141" s="2" t="s">
        <v>188</v>
      </c>
    </row>
    <row r="142" spans="1:14" x14ac:dyDescent="0.25">
      <c r="A142" s="3">
        <v>2022</v>
      </c>
      <c r="B142" s="5">
        <v>35225594</v>
      </c>
      <c r="C142" s="11" t="s">
        <v>151</v>
      </c>
      <c r="D142" s="13">
        <v>0.47007575757575759</v>
      </c>
      <c r="E142" s="14"/>
      <c r="F142" s="15">
        <v>0.47</v>
      </c>
      <c r="G142" s="12" t="s">
        <v>22</v>
      </c>
      <c r="H142" s="2"/>
      <c r="I142" s="2"/>
      <c r="J142" s="2"/>
      <c r="K142" s="2"/>
      <c r="L142" s="2">
        <f>INDEX('[1]WSHP Project Log (All)'!$ES$7:$ES$256,MATCH(B142,'[1]WSHP Project Log (All)'!$C$7:$C$256,0))</f>
        <v>38.548994708999999</v>
      </c>
      <c r="M142" s="2">
        <f>INDEX('[1]WSHP Project Log (All)'!$ET$7:$ET$256,MATCH(B142,'[1]WSHP Project Log (All)'!$C$7:$C$256,0))</f>
        <v>-122.7200037061</v>
      </c>
      <c r="N142" s="2" t="s">
        <v>188</v>
      </c>
    </row>
    <row r="143" spans="1:14" x14ac:dyDescent="0.25">
      <c r="A143" s="3">
        <v>2022</v>
      </c>
      <c r="B143" s="5">
        <v>35226621</v>
      </c>
      <c r="C143" s="11" t="s">
        <v>152</v>
      </c>
      <c r="D143" s="13">
        <v>1.55</v>
      </c>
      <c r="E143" s="14"/>
      <c r="F143" s="15">
        <v>1.55</v>
      </c>
      <c r="G143" s="12" t="s">
        <v>22</v>
      </c>
      <c r="H143" s="2"/>
      <c r="I143" s="2"/>
      <c r="J143" s="2"/>
      <c r="K143" s="2"/>
      <c r="L143" s="2">
        <f>INDEX('[1]WSHP Project Log (All)'!$ES$7:$ES$256,MATCH(B143,'[1]WSHP Project Log (All)'!$C$7:$C$256,0))</f>
        <v>38.724923339999997</v>
      </c>
      <c r="M143" s="2">
        <f>INDEX('[1]WSHP Project Log (All)'!$ET$7:$ET$256,MATCH(B143,'[1]WSHP Project Log (All)'!$C$7:$C$256,0))</f>
        <v>-122.61857708469999</v>
      </c>
      <c r="N143" s="2" t="s">
        <v>188</v>
      </c>
    </row>
    <row r="144" spans="1:14" x14ac:dyDescent="0.25">
      <c r="A144" s="3">
        <v>2022</v>
      </c>
      <c r="B144" s="5">
        <v>35226628</v>
      </c>
      <c r="C144" s="11" t="s">
        <v>153</v>
      </c>
      <c r="D144" s="13">
        <v>0.82007575757575757</v>
      </c>
      <c r="E144" s="14"/>
      <c r="F144" s="15">
        <v>0.82000000000000006</v>
      </c>
      <c r="G144" s="12" t="s">
        <v>22</v>
      </c>
      <c r="H144" s="2"/>
      <c r="I144" s="2"/>
      <c r="J144" s="2"/>
      <c r="K144" s="2"/>
      <c r="L144" s="2">
        <f>INDEX('[1]WSHP Project Log (All)'!$ES$7:$ES$256,MATCH(B144,'[1]WSHP Project Log (All)'!$C$7:$C$256,0))</f>
        <v>40.625298890300002</v>
      </c>
      <c r="M144" s="2">
        <f>INDEX('[1]WSHP Project Log (All)'!$ET$7:$ET$256,MATCH(B144,'[1]WSHP Project Log (All)'!$C$7:$C$256,0))</f>
        <v>-122.4633268508</v>
      </c>
      <c r="N144" s="2" t="s">
        <v>188</v>
      </c>
    </row>
    <row r="145" spans="1:14" x14ac:dyDescent="0.25">
      <c r="A145" s="3">
        <v>2022</v>
      </c>
      <c r="B145" s="5">
        <v>35226629</v>
      </c>
      <c r="C145" s="11" t="s">
        <v>154</v>
      </c>
      <c r="D145" s="13">
        <v>4.5</v>
      </c>
      <c r="E145" s="14"/>
      <c r="F145" s="15">
        <v>4.5</v>
      </c>
      <c r="G145" s="12" t="s">
        <v>22</v>
      </c>
      <c r="H145" s="2"/>
      <c r="I145" s="2"/>
      <c r="J145" s="2"/>
      <c r="K145" s="2"/>
      <c r="L145" s="2">
        <f>INDEX('[1]WSHP Project Log (All)'!$ES$7:$ES$256,MATCH(B145,'[1]WSHP Project Log (All)'!$C$7:$C$256,0))</f>
        <v>40.625298890300002</v>
      </c>
      <c r="M145" s="2">
        <f>INDEX('[1]WSHP Project Log (All)'!$ET$7:$ET$256,MATCH(B145,'[1]WSHP Project Log (All)'!$C$7:$C$256,0))</f>
        <v>-122.4633268508</v>
      </c>
      <c r="N145" s="2" t="s">
        <v>188</v>
      </c>
    </row>
    <row r="146" spans="1:14" x14ac:dyDescent="0.25">
      <c r="A146" s="3">
        <v>2022</v>
      </c>
      <c r="B146" s="5">
        <v>35226632</v>
      </c>
      <c r="C146" s="11" t="s">
        <v>155</v>
      </c>
      <c r="D146" s="13">
        <v>0.15</v>
      </c>
      <c r="E146" s="14"/>
      <c r="F146" s="15">
        <v>0.15</v>
      </c>
      <c r="G146" s="12" t="s">
        <v>22</v>
      </c>
      <c r="H146" s="2"/>
      <c r="I146" s="2"/>
      <c r="J146" s="2"/>
      <c r="K146" s="2"/>
      <c r="L146" s="2">
        <f>INDEX('[1]WSHP Project Log (All)'!$ES$7:$ES$256,MATCH(B146,'[1]WSHP Project Log (All)'!$C$7:$C$256,0))</f>
        <v>39.362043739199997</v>
      </c>
      <c r="M146" s="2">
        <f>INDEX('[1]WSHP Project Log (All)'!$ET$7:$ET$256,MATCH(B146,'[1]WSHP Project Log (All)'!$C$7:$C$256,0))</f>
        <v>-123.1283155908</v>
      </c>
      <c r="N146" s="2" t="s">
        <v>188</v>
      </c>
    </row>
    <row r="147" spans="1:14" x14ac:dyDescent="0.25">
      <c r="A147" s="3">
        <v>2022</v>
      </c>
      <c r="B147" s="5">
        <v>35226700</v>
      </c>
      <c r="C147" s="11" t="s">
        <v>156</v>
      </c>
      <c r="D147" s="13">
        <v>0.57007575757575757</v>
      </c>
      <c r="E147" s="14"/>
      <c r="F147" s="15">
        <v>0.57007575757575757</v>
      </c>
      <c r="G147" s="12" t="s">
        <v>22</v>
      </c>
      <c r="H147" s="2"/>
      <c r="I147" s="2"/>
      <c r="J147" s="2"/>
      <c r="K147" s="2"/>
      <c r="L147" s="2">
        <f>INDEX('[1]WSHP Project Log (All)'!$ES$7:$ES$256,MATCH(B147,'[1]WSHP Project Log (All)'!$C$7:$C$256,0))</f>
        <v>0</v>
      </c>
      <c r="M147" s="2">
        <f>INDEX('[1]WSHP Project Log (All)'!$ET$7:$ET$256,MATCH(B147,'[1]WSHP Project Log (All)'!$C$7:$C$256,0))</f>
        <v>0</v>
      </c>
      <c r="N147" s="2" t="s">
        <v>188</v>
      </c>
    </row>
    <row r="148" spans="1:14" x14ac:dyDescent="0.25">
      <c r="A148" s="3">
        <v>2022</v>
      </c>
      <c r="B148" s="5">
        <v>35226849</v>
      </c>
      <c r="C148" s="11" t="s">
        <v>157</v>
      </c>
      <c r="D148" s="13">
        <v>1.7799242424242425</v>
      </c>
      <c r="E148" s="14"/>
      <c r="F148" s="15">
        <v>1.7799242424242425</v>
      </c>
      <c r="G148" s="12" t="s">
        <v>22</v>
      </c>
      <c r="H148" s="2"/>
      <c r="I148" s="2"/>
      <c r="J148" s="2"/>
      <c r="K148" s="2"/>
      <c r="L148" s="2">
        <f>INDEX('[1]WSHP Project Log (All)'!$ES$7:$ES$256,MATCH(B148,'[1]WSHP Project Log (All)'!$C$7:$C$256,0))</f>
        <v>38.7138066443</v>
      </c>
      <c r="M148" s="2">
        <f>INDEX('[1]WSHP Project Log (All)'!$ET$7:$ET$256,MATCH(B148,'[1]WSHP Project Log (All)'!$C$7:$C$256,0))</f>
        <v>-120.939378342</v>
      </c>
      <c r="N148" s="2" t="s">
        <v>188</v>
      </c>
    </row>
    <row r="149" spans="1:14" x14ac:dyDescent="0.25">
      <c r="A149" s="3">
        <v>2022</v>
      </c>
      <c r="B149" s="5">
        <v>35226857</v>
      </c>
      <c r="C149" s="11" t="s">
        <v>158</v>
      </c>
      <c r="D149" s="13">
        <v>0.85</v>
      </c>
      <c r="E149" s="14"/>
      <c r="F149" s="15">
        <v>0.85</v>
      </c>
      <c r="G149" s="12" t="s">
        <v>22</v>
      </c>
      <c r="H149" s="2"/>
      <c r="I149" s="2"/>
      <c r="J149" s="2"/>
      <c r="K149" s="2"/>
      <c r="L149" s="2">
        <f>INDEX('[1]WSHP Project Log (All)'!$ES$7:$ES$256,MATCH(B149,'[1]WSHP Project Log (All)'!$C$7:$C$256,0))</f>
        <v>38.7576842271</v>
      </c>
      <c r="M149" s="2">
        <f>INDEX('[1]WSHP Project Log (All)'!$ET$7:$ET$256,MATCH(B149,'[1]WSHP Project Log (All)'!$C$7:$C$256,0))</f>
        <v>-122.6359104599</v>
      </c>
      <c r="N149" s="2" t="s">
        <v>188</v>
      </c>
    </row>
    <row r="150" spans="1:14" x14ac:dyDescent="0.25">
      <c r="A150" s="3">
        <v>2022</v>
      </c>
      <c r="B150" s="5">
        <v>35226873</v>
      </c>
      <c r="C150" s="11" t="s">
        <v>159</v>
      </c>
      <c r="D150" s="13">
        <v>1.0393939393939393</v>
      </c>
      <c r="E150" s="14"/>
      <c r="F150" s="15">
        <v>1.0393939393939393</v>
      </c>
      <c r="G150" s="12" t="s">
        <v>22</v>
      </c>
      <c r="H150" s="2"/>
      <c r="I150" s="2"/>
      <c r="J150" s="2"/>
      <c r="K150" s="2"/>
      <c r="L150" s="2">
        <f>INDEX('[1]WSHP Project Log (All)'!$ES$7:$ES$256,MATCH(B150,'[1]WSHP Project Log (All)'!$C$7:$C$256,0))</f>
        <v>38.7576842271</v>
      </c>
      <c r="M150" s="2">
        <f>INDEX('[1]WSHP Project Log (All)'!$ET$7:$ET$256,MATCH(B150,'[1]WSHP Project Log (All)'!$C$7:$C$256,0))</f>
        <v>-122.6359104599</v>
      </c>
      <c r="N150" s="2" t="s">
        <v>188</v>
      </c>
    </row>
    <row r="151" spans="1:14" x14ac:dyDescent="0.25">
      <c r="A151" s="3">
        <v>2022</v>
      </c>
      <c r="B151" s="5">
        <v>35226878</v>
      </c>
      <c r="C151" s="11" t="s">
        <v>160</v>
      </c>
      <c r="D151" s="13">
        <v>0.58882575757575761</v>
      </c>
      <c r="E151" s="14"/>
      <c r="F151" s="15">
        <v>0.58882575757575761</v>
      </c>
      <c r="G151" s="12" t="s">
        <v>22</v>
      </c>
      <c r="H151" s="2"/>
      <c r="I151" s="2"/>
      <c r="J151" s="2"/>
      <c r="K151" s="2"/>
      <c r="L151" s="2">
        <f>INDEX('[1]WSHP Project Log (All)'!$ES$7:$ES$256,MATCH(B151,'[1]WSHP Project Log (All)'!$C$7:$C$256,0))</f>
        <v>38.7576842271</v>
      </c>
      <c r="M151" s="2">
        <f>INDEX('[1]WSHP Project Log (All)'!$ET$7:$ET$256,MATCH(B151,'[1]WSHP Project Log (All)'!$C$7:$C$256,0))</f>
        <v>-122.6359104599</v>
      </c>
      <c r="N151" s="2" t="s">
        <v>188</v>
      </c>
    </row>
    <row r="152" spans="1:14" x14ac:dyDescent="0.25">
      <c r="A152" s="3">
        <v>2022</v>
      </c>
      <c r="B152" s="5">
        <v>35227001</v>
      </c>
      <c r="C152" s="11" t="s">
        <v>161</v>
      </c>
      <c r="D152" s="13">
        <v>0.72140151515151518</v>
      </c>
      <c r="E152" s="14"/>
      <c r="F152" s="15">
        <v>0.72140151515151518</v>
      </c>
      <c r="G152" s="12" t="s">
        <v>22</v>
      </c>
      <c r="H152" s="2"/>
      <c r="I152" s="2"/>
      <c r="J152" s="2"/>
      <c r="K152" s="2"/>
      <c r="L152" s="2">
        <f>INDEX('[1]WSHP Project Log (All)'!$ES$7:$ES$256,MATCH(B152,'[1]WSHP Project Log (All)'!$C$7:$C$256,0))</f>
        <v>38.7576842271</v>
      </c>
      <c r="M152" s="2">
        <f>INDEX('[1]WSHP Project Log (All)'!$ET$7:$ET$256,MATCH(B152,'[1]WSHP Project Log (All)'!$C$7:$C$256,0))</f>
        <v>-122.6359104599</v>
      </c>
      <c r="N152" s="2" t="s">
        <v>188</v>
      </c>
    </row>
    <row r="153" spans="1:14" x14ac:dyDescent="0.25">
      <c r="A153" s="3">
        <v>2022</v>
      </c>
      <c r="B153" s="5">
        <v>35227002</v>
      </c>
      <c r="C153" s="11" t="s">
        <v>162</v>
      </c>
      <c r="D153" s="13">
        <v>0.43295454545454548</v>
      </c>
      <c r="E153" s="14"/>
      <c r="F153" s="15">
        <v>0.43295454545454548</v>
      </c>
      <c r="G153" s="12" t="s">
        <v>22</v>
      </c>
      <c r="H153" s="2"/>
      <c r="I153" s="2"/>
      <c r="J153" s="2"/>
      <c r="K153" s="2"/>
      <c r="L153" s="2">
        <f>INDEX('[1]WSHP Project Log (All)'!$ES$7:$ES$256,MATCH(B153,'[1]WSHP Project Log (All)'!$C$7:$C$256,0))</f>
        <v>38.7576842271</v>
      </c>
      <c r="M153" s="2">
        <f>INDEX('[1]WSHP Project Log (All)'!$ET$7:$ET$256,MATCH(B153,'[1]WSHP Project Log (All)'!$C$7:$C$256,0))</f>
        <v>-122.6359104599</v>
      </c>
      <c r="N153" s="2" t="s">
        <v>188</v>
      </c>
    </row>
    <row r="154" spans="1:14" x14ac:dyDescent="0.25">
      <c r="A154" s="3">
        <v>2022</v>
      </c>
      <c r="B154" s="5">
        <v>35227003</v>
      </c>
      <c r="C154" s="11" t="s">
        <v>163</v>
      </c>
      <c r="D154" s="13">
        <v>0.58087121212121207</v>
      </c>
      <c r="E154" s="14"/>
      <c r="F154" s="15">
        <v>0.58087121212121207</v>
      </c>
      <c r="G154" s="12" t="s">
        <v>22</v>
      </c>
      <c r="H154" s="2"/>
      <c r="I154" s="2"/>
      <c r="J154" s="2"/>
      <c r="K154" s="2"/>
      <c r="L154" s="2">
        <f>INDEX('[1]WSHP Project Log (All)'!$ES$7:$ES$256,MATCH(B154,'[1]WSHP Project Log (All)'!$C$7:$C$256,0))</f>
        <v>38.7576842271</v>
      </c>
      <c r="M154" s="2">
        <f>INDEX('[1]WSHP Project Log (All)'!$ET$7:$ET$256,MATCH(B154,'[1]WSHP Project Log (All)'!$C$7:$C$256,0))</f>
        <v>-122.6359104599</v>
      </c>
      <c r="N154" s="2" t="s">
        <v>188</v>
      </c>
    </row>
    <row r="155" spans="1:14" x14ac:dyDescent="0.25">
      <c r="A155" s="3">
        <v>2022</v>
      </c>
      <c r="B155" s="5">
        <v>35227004</v>
      </c>
      <c r="C155" s="11" t="s">
        <v>164</v>
      </c>
      <c r="D155" s="13">
        <v>0.34829545454545452</v>
      </c>
      <c r="E155" s="14"/>
      <c r="F155" s="15">
        <v>0.34829545454545452</v>
      </c>
      <c r="G155" s="12" t="s">
        <v>22</v>
      </c>
      <c r="H155" s="2"/>
      <c r="I155" s="2"/>
      <c r="J155" s="2"/>
      <c r="K155" s="2"/>
      <c r="L155" s="2">
        <f>INDEX('[1]WSHP Project Log (All)'!$ES$7:$ES$256,MATCH(B155,'[1]WSHP Project Log (All)'!$C$7:$C$256,0))</f>
        <v>38.7576842271</v>
      </c>
      <c r="M155" s="2">
        <f>INDEX('[1]WSHP Project Log (All)'!$ET$7:$ET$256,MATCH(B155,'[1]WSHP Project Log (All)'!$C$7:$C$256,0))</f>
        <v>-122.6359104599</v>
      </c>
      <c r="N155" s="2" t="s">
        <v>188</v>
      </c>
    </row>
    <row r="156" spans="1:14" x14ac:dyDescent="0.25">
      <c r="A156" s="3">
        <v>2022</v>
      </c>
      <c r="B156" s="5">
        <v>35227007</v>
      </c>
      <c r="C156" s="11" t="s">
        <v>165</v>
      </c>
      <c r="D156" s="13">
        <v>2.8755681818181817</v>
      </c>
      <c r="E156" s="14"/>
      <c r="F156" s="15">
        <v>2.8755681818181817</v>
      </c>
      <c r="G156" s="12" t="s">
        <v>22</v>
      </c>
      <c r="H156" s="2"/>
      <c r="I156" s="2"/>
      <c r="J156" s="2"/>
      <c r="K156" s="2"/>
      <c r="L156" s="2">
        <f>INDEX('[1]WSHP Project Log (All)'!$ES$7:$ES$256,MATCH(B156,'[1]WSHP Project Log (All)'!$C$7:$C$256,0))</f>
        <v>38.7576842271</v>
      </c>
      <c r="M156" s="2">
        <f>INDEX('[1]WSHP Project Log (All)'!$ET$7:$ET$256,MATCH(B156,'[1]WSHP Project Log (All)'!$C$7:$C$256,0))</f>
        <v>-122.6359104599</v>
      </c>
      <c r="N156" s="2" t="s">
        <v>188</v>
      </c>
    </row>
    <row r="157" spans="1:14" x14ac:dyDescent="0.25">
      <c r="A157" s="3">
        <v>2022</v>
      </c>
      <c r="B157" s="5">
        <v>35227025</v>
      </c>
      <c r="C157" s="11" t="s">
        <v>166</v>
      </c>
      <c r="D157" s="13">
        <v>0.5492424242424242</v>
      </c>
      <c r="E157" s="14"/>
      <c r="F157" s="15">
        <v>0.5492424242424242</v>
      </c>
      <c r="G157" s="12" t="s">
        <v>22</v>
      </c>
      <c r="H157" s="2"/>
      <c r="I157" s="2"/>
      <c r="J157" s="2"/>
      <c r="K157" s="2"/>
      <c r="L157" s="2">
        <f>INDEX('[1]WSHP Project Log (All)'!$ES$7:$ES$256,MATCH(B157,'[1]WSHP Project Log (All)'!$C$7:$C$256,0))</f>
        <v>38.7576842271</v>
      </c>
      <c r="M157" s="2">
        <f>INDEX('[1]WSHP Project Log (All)'!$ET$7:$ET$256,MATCH(B157,'[1]WSHP Project Log (All)'!$C$7:$C$256,0))</f>
        <v>-122.6359104599</v>
      </c>
      <c r="N157" s="2" t="s">
        <v>188</v>
      </c>
    </row>
    <row r="158" spans="1:14" x14ac:dyDescent="0.25">
      <c r="A158" s="3">
        <v>2022</v>
      </c>
      <c r="B158" s="5">
        <v>35227030</v>
      </c>
      <c r="C158" s="11" t="s">
        <v>167</v>
      </c>
      <c r="D158" s="13">
        <v>1.3801136363636364</v>
      </c>
      <c r="E158" s="14"/>
      <c r="F158" s="15">
        <v>1.3801136363636364</v>
      </c>
      <c r="G158" s="12" t="s">
        <v>22</v>
      </c>
      <c r="H158" s="2"/>
      <c r="I158" s="2"/>
      <c r="J158" s="2"/>
      <c r="K158" s="2"/>
      <c r="L158" s="2">
        <f>INDEX('[1]WSHP Project Log (All)'!$ES$7:$ES$256,MATCH(B158,'[1]WSHP Project Log (All)'!$C$7:$C$256,0))</f>
        <v>38.724923339999997</v>
      </c>
      <c r="M158" s="2">
        <f>INDEX('[1]WSHP Project Log (All)'!$ET$7:$ET$256,MATCH(B158,'[1]WSHP Project Log (All)'!$C$7:$C$256,0))</f>
        <v>-122.61857708469999</v>
      </c>
      <c r="N158" s="2" t="s">
        <v>188</v>
      </c>
    </row>
    <row r="159" spans="1:14" x14ac:dyDescent="0.25">
      <c r="A159" s="3">
        <v>2022</v>
      </c>
      <c r="B159" s="5">
        <v>35227031</v>
      </c>
      <c r="C159" s="11" t="s">
        <v>168</v>
      </c>
      <c r="D159" s="13">
        <v>1.55</v>
      </c>
      <c r="E159" s="14"/>
      <c r="F159" s="15">
        <v>1.55</v>
      </c>
      <c r="G159" s="12" t="s">
        <v>22</v>
      </c>
      <c r="H159" s="2"/>
      <c r="I159" s="2"/>
      <c r="J159" s="2"/>
      <c r="K159" s="2"/>
      <c r="L159" s="2">
        <f>INDEX('[1]WSHP Project Log (All)'!$ES$7:$ES$256,MATCH(B159,'[1]WSHP Project Log (All)'!$C$7:$C$256,0))</f>
        <v>38.724923339999997</v>
      </c>
      <c r="M159" s="2">
        <f>INDEX('[1]WSHP Project Log (All)'!$ET$7:$ET$256,MATCH(B159,'[1]WSHP Project Log (All)'!$C$7:$C$256,0))</f>
        <v>-122.61857708469999</v>
      </c>
      <c r="N159" s="2" t="s">
        <v>188</v>
      </c>
    </row>
    <row r="160" spans="1:14" x14ac:dyDescent="0.25">
      <c r="A160" s="3">
        <v>2022</v>
      </c>
      <c r="B160" s="5">
        <v>35227160</v>
      </c>
      <c r="C160" s="11" t="s">
        <v>169</v>
      </c>
      <c r="D160" s="13">
        <v>1.3200757575757576</v>
      </c>
      <c r="E160" s="14"/>
      <c r="F160" s="15">
        <v>1.3200757575757576</v>
      </c>
      <c r="G160" s="12" t="s">
        <v>22</v>
      </c>
      <c r="H160" s="2"/>
      <c r="I160" s="2"/>
      <c r="J160" s="2"/>
      <c r="K160" s="2"/>
      <c r="L160" s="2">
        <f>INDEX('[1]WSHP Project Log (All)'!$ES$7:$ES$256,MATCH(B160,'[1]WSHP Project Log (All)'!$C$7:$C$256,0))</f>
        <v>38.757332018299998</v>
      </c>
      <c r="M160" s="2">
        <f>INDEX('[1]WSHP Project Log (All)'!$ET$7:$ET$256,MATCH(B160,'[1]WSHP Project Log (All)'!$C$7:$C$256,0))</f>
        <v>-122.6059942485</v>
      </c>
      <c r="N160" s="2" t="s">
        <v>188</v>
      </c>
    </row>
    <row r="161" spans="1:14" x14ac:dyDescent="0.25">
      <c r="A161" s="3">
        <v>2022</v>
      </c>
      <c r="B161" s="5">
        <v>35227162</v>
      </c>
      <c r="C161" s="11" t="s">
        <v>170</v>
      </c>
      <c r="D161" s="13">
        <v>0.32007575757575757</v>
      </c>
      <c r="E161" s="14"/>
      <c r="F161" s="15">
        <v>0.32007575757575757</v>
      </c>
      <c r="G161" s="12" t="s">
        <v>22</v>
      </c>
      <c r="H161" s="2"/>
      <c r="I161" s="2"/>
      <c r="J161" s="2"/>
      <c r="K161" s="2"/>
      <c r="L161" s="2">
        <f>INDEX('[1]WSHP Project Log (All)'!$ES$7:$ES$256,MATCH(B161,'[1]WSHP Project Log (All)'!$C$7:$C$256,0))</f>
        <v>38.757332018299998</v>
      </c>
      <c r="M161" s="2">
        <f>INDEX('[1]WSHP Project Log (All)'!$ET$7:$ET$256,MATCH(B161,'[1]WSHP Project Log (All)'!$C$7:$C$256,0))</f>
        <v>-122.6059942485</v>
      </c>
      <c r="N161" s="2" t="s">
        <v>188</v>
      </c>
    </row>
    <row r="162" spans="1:14" x14ac:dyDescent="0.25">
      <c r="A162" s="3">
        <v>2022</v>
      </c>
      <c r="B162" s="5">
        <v>35227165</v>
      </c>
      <c r="C162" s="11" t="s">
        <v>171</v>
      </c>
      <c r="D162" s="13">
        <v>1.0100378787878788</v>
      </c>
      <c r="E162" s="14"/>
      <c r="F162" s="15">
        <v>1.0100378787878788</v>
      </c>
      <c r="G162" s="12" t="s">
        <v>22</v>
      </c>
      <c r="H162" s="2"/>
      <c r="I162" s="2"/>
      <c r="J162" s="2"/>
      <c r="K162" s="2"/>
      <c r="L162" s="2">
        <f>INDEX('[1]WSHP Project Log (All)'!$ES$7:$ES$256,MATCH(B162,'[1]WSHP Project Log (All)'!$C$7:$C$256,0))</f>
        <v>38.756121877200002</v>
      </c>
      <c r="M162" s="2">
        <f>INDEX('[1]WSHP Project Log (All)'!$ET$7:$ET$256,MATCH(B162,'[1]WSHP Project Log (All)'!$C$7:$C$256,0))</f>
        <v>-122.6051515791</v>
      </c>
      <c r="N162" s="2" t="s">
        <v>188</v>
      </c>
    </row>
    <row r="163" spans="1:14" x14ac:dyDescent="0.25">
      <c r="A163" s="3">
        <v>2022</v>
      </c>
      <c r="B163" s="5">
        <v>35227167</v>
      </c>
      <c r="C163" s="11" t="s">
        <v>172</v>
      </c>
      <c r="D163" s="13">
        <v>1.8</v>
      </c>
      <c r="E163" s="14"/>
      <c r="F163" s="15">
        <v>1.8</v>
      </c>
      <c r="G163" s="12" t="s">
        <v>22</v>
      </c>
      <c r="H163" s="2"/>
      <c r="I163" s="2"/>
      <c r="J163" s="2"/>
      <c r="K163" s="2"/>
      <c r="L163" s="2">
        <f>INDEX('[1]WSHP Project Log (All)'!$ES$7:$ES$256,MATCH(B163,'[1]WSHP Project Log (All)'!$C$7:$C$256,0))</f>
        <v>38.756121877200002</v>
      </c>
      <c r="M163" s="2">
        <f>INDEX('[1]WSHP Project Log (All)'!$ET$7:$ET$256,MATCH(B163,'[1]WSHP Project Log (All)'!$C$7:$C$256,0))</f>
        <v>-122.6051515791</v>
      </c>
      <c r="N163" s="2" t="s">
        <v>188</v>
      </c>
    </row>
    <row r="164" spans="1:14" x14ac:dyDescent="0.25">
      <c r="A164" s="3">
        <v>2022</v>
      </c>
      <c r="B164" s="5">
        <v>35227168</v>
      </c>
      <c r="C164" s="11" t="s">
        <v>173</v>
      </c>
      <c r="D164" s="13">
        <v>1.5700757575757576</v>
      </c>
      <c r="E164" s="14"/>
      <c r="F164" s="15">
        <v>1.5700757575757576</v>
      </c>
      <c r="G164" s="12" t="s">
        <v>22</v>
      </c>
      <c r="H164" s="2"/>
      <c r="I164" s="2"/>
      <c r="J164" s="2"/>
      <c r="K164" s="2"/>
      <c r="L164" s="2">
        <f>INDEX('[1]WSHP Project Log (All)'!$ES$7:$ES$256,MATCH(B164,'[1]WSHP Project Log (All)'!$C$7:$C$256,0))</f>
        <v>38.756121877200002</v>
      </c>
      <c r="M164" s="2">
        <f>INDEX('[1]WSHP Project Log (All)'!$ET$7:$ET$256,MATCH(B164,'[1]WSHP Project Log (All)'!$C$7:$C$256,0))</f>
        <v>-122.6051515791</v>
      </c>
      <c r="N164" s="2" t="s">
        <v>188</v>
      </c>
    </row>
    <row r="165" spans="1:14" x14ac:dyDescent="0.25">
      <c r="A165" s="3">
        <v>2022</v>
      </c>
      <c r="B165" s="5">
        <v>35228186</v>
      </c>
      <c r="C165" s="11" t="s">
        <v>174</v>
      </c>
      <c r="D165" s="13">
        <v>1.4899621212121212</v>
      </c>
      <c r="E165" s="14"/>
      <c r="F165" s="15">
        <v>1.4899621212121212</v>
      </c>
      <c r="G165" s="12" t="s">
        <v>22</v>
      </c>
      <c r="H165" s="2"/>
      <c r="I165" s="2"/>
      <c r="J165" s="2"/>
      <c r="K165" s="2"/>
      <c r="L165" s="2">
        <f>INDEX('[1]WSHP Project Log (All)'!$ES$7:$ES$256,MATCH(B165,'[1]WSHP Project Log (All)'!$C$7:$C$256,0))</f>
        <v>38.756121877200002</v>
      </c>
      <c r="M165" s="2">
        <f>INDEX('[1]WSHP Project Log (All)'!$ET$7:$ET$256,MATCH(B165,'[1]WSHP Project Log (All)'!$C$7:$C$256,0))</f>
        <v>-122.6051515791</v>
      </c>
      <c r="N165" s="2" t="s">
        <v>188</v>
      </c>
    </row>
    <row r="166" spans="1:14" x14ac:dyDescent="0.25">
      <c r="A166" s="3">
        <v>2022</v>
      </c>
      <c r="B166" s="5">
        <v>35231543</v>
      </c>
      <c r="C166" s="11" t="s">
        <v>175</v>
      </c>
      <c r="D166" s="13">
        <v>1.3</v>
      </c>
      <c r="E166" s="14"/>
      <c r="F166" s="15">
        <v>1.3</v>
      </c>
      <c r="G166" s="12" t="s">
        <v>22</v>
      </c>
      <c r="H166" s="2"/>
      <c r="I166" s="2"/>
      <c r="J166" s="2"/>
      <c r="K166" s="2"/>
      <c r="L166" s="2">
        <f>INDEX('[1]WSHP Project Log (All)'!$ES$7:$ES$256,MATCH(B166,'[1]WSHP Project Log (All)'!$C$7:$C$256,0))</f>
        <v>37.963170220199999</v>
      </c>
      <c r="M166" s="2">
        <f>INDEX('[1]WSHP Project Log (All)'!$ET$7:$ET$256,MATCH(B166,'[1]WSHP Project Log (All)'!$C$7:$C$256,0))</f>
        <v>-121.9407094108</v>
      </c>
      <c r="N166" s="2" t="s">
        <v>188</v>
      </c>
    </row>
    <row r="167" spans="1:14" x14ac:dyDescent="0.25">
      <c r="A167" s="3">
        <v>2022</v>
      </c>
      <c r="B167" s="5">
        <v>35232650</v>
      </c>
      <c r="C167" s="11" t="s">
        <v>176</v>
      </c>
      <c r="D167" s="13">
        <v>1.709848484848485</v>
      </c>
      <c r="E167" s="14"/>
      <c r="F167" s="15">
        <v>1.709848484848485</v>
      </c>
      <c r="G167" s="12" t="s">
        <v>22</v>
      </c>
      <c r="H167" s="2"/>
      <c r="I167" s="2"/>
      <c r="J167" s="2"/>
      <c r="K167" s="2"/>
      <c r="L167" s="2">
        <f>INDEX('[1]WSHP Project Log (All)'!$ES$7:$ES$256,MATCH(B167,'[1]WSHP Project Log (All)'!$C$7:$C$256,0))</f>
        <v>38.8982850306</v>
      </c>
      <c r="M167" s="2">
        <f>INDEX('[1]WSHP Project Log (All)'!$ET$7:$ET$256,MATCH(B167,'[1]WSHP Project Log (All)'!$C$7:$C$256,0))</f>
        <v>-120.9826874816</v>
      </c>
      <c r="N167" s="2" t="s">
        <v>188</v>
      </c>
    </row>
    <row r="168" spans="1:14" x14ac:dyDescent="0.25">
      <c r="A168" s="3">
        <v>2022</v>
      </c>
      <c r="B168" s="5">
        <v>35233953</v>
      </c>
      <c r="C168" s="11" t="s">
        <v>177</v>
      </c>
      <c r="D168" s="13">
        <v>0.84034090909090908</v>
      </c>
      <c r="E168" s="14"/>
      <c r="F168" s="15">
        <v>0.84034090909090908</v>
      </c>
      <c r="G168" s="12" t="s">
        <v>22</v>
      </c>
      <c r="H168" s="2"/>
      <c r="I168" s="2"/>
      <c r="J168" s="2"/>
      <c r="K168" s="2"/>
      <c r="L168" s="2">
        <f>INDEX('[1]WSHP Project Log (All)'!$ES$7:$ES$256,MATCH(B168,'[1]WSHP Project Log (All)'!$C$7:$C$256,0))</f>
        <v>40.624197799900003</v>
      </c>
      <c r="M168" s="2">
        <f>INDEX('[1]WSHP Project Log (All)'!$ET$7:$ET$256,MATCH(B168,'[1]WSHP Project Log (All)'!$C$7:$C$256,0))</f>
        <v>-122.3038556381</v>
      </c>
      <c r="N168" s="2" t="s">
        <v>188</v>
      </c>
    </row>
    <row r="169" spans="1:14" x14ac:dyDescent="0.25">
      <c r="A169" s="3">
        <v>2022</v>
      </c>
      <c r="B169" s="5">
        <v>35233955</v>
      </c>
      <c r="C169" s="11" t="s">
        <v>178</v>
      </c>
      <c r="D169" s="13">
        <v>0.5492424242424242</v>
      </c>
      <c r="E169" s="14"/>
      <c r="F169" s="15">
        <v>0.5492424242424242</v>
      </c>
      <c r="G169" s="12" t="s">
        <v>22</v>
      </c>
      <c r="H169" s="2"/>
      <c r="I169" s="2"/>
      <c r="J169" s="2"/>
      <c r="K169" s="2"/>
      <c r="L169" s="2">
        <f>INDEX('[1]WSHP Project Log (All)'!$ES$7:$ES$256,MATCH(B169,'[1]WSHP Project Log (All)'!$C$7:$C$256,0))</f>
        <v>40.624197799900003</v>
      </c>
      <c r="M169" s="2">
        <f>INDEX('[1]WSHP Project Log (All)'!$ET$7:$ET$256,MATCH(B169,'[1]WSHP Project Log (All)'!$C$7:$C$256,0))</f>
        <v>-122.3038556381</v>
      </c>
      <c r="N169" s="2" t="s">
        <v>188</v>
      </c>
    </row>
    <row r="170" spans="1:14" x14ac:dyDescent="0.25">
      <c r="A170" s="3">
        <v>2022</v>
      </c>
      <c r="B170" s="5">
        <v>35233957</v>
      </c>
      <c r="C170" s="11" t="s">
        <v>179</v>
      </c>
      <c r="D170" s="13">
        <v>0.10208333333333333</v>
      </c>
      <c r="E170" s="14"/>
      <c r="F170" s="15">
        <v>0.10208333333333333</v>
      </c>
      <c r="G170" s="12" t="s">
        <v>22</v>
      </c>
      <c r="H170" s="2"/>
      <c r="I170" s="2"/>
      <c r="J170" s="2"/>
      <c r="K170" s="2"/>
      <c r="L170" s="2">
        <f>INDEX('[1]WSHP Project Log (All)'!$ES$7:$ES$256,MATCH(B170,'[1]WSHP Project Log (All)'!$C$7:$C$256,0))</f>
        <v>40.624197799900003</v>
      </c>
      <c r="M170" s="2">
        <f>INDEX('[1]WSHP Project Log (All)'!$ET$7:$ET$256,MATCH(B170,'[1]WSHP Project Log (All)'!$C$7:$C$256,0))</f>
        <v>-122.3038556381</v>
      </c>
      <c r="N170" s="2" t="s">
        <v>188</v>
      </c>
    </row>
    <row r="171" spans="1:14" x14ac:dyDescent="0.25">
      <c r="A171" s="3">
        <v>2022</v>
      </c>
      <c r="B171" s="5">
        <v>35234756</v>
      </c>
      <c r="C171" s="11" t="s">
        <v>180</v>
      </c>
      <c r="D171" s="13">
        <v>2.782007575757576</v>
      </c>
      <c r="E171" s="14"/>
      <c r="F171" s="15">
        <v>2.782007575757576</v>
      </c>
      <c r="G171" s="12" t="s">
        <v>22</v>
      </c>
      <c r="H171" s="2"/>
      <c r="I171" s="2"/>
      <c r="J171" s="2"/>
      <c r="K171" s="2"/>
      <c r="L171" s="2">
        <f>INDEX('[1]WSHP Project Log (All)'!$ES$7:$ES$256,MATCH(B171,'[1]WSHP Project Log (All)'!$C$7:$C$256,0))</f>
        <v>38.757626755399997</v>
      </c>
      <c r="M171" s="2">
        <f>INDEX('[1]WSHP Project Log (All)'!$ET$7:$ET$256,MATCH(B171,'[1]WSHP Project Log (All)'!$C$7:$C$256,0))</f>
        <v>-122.6357688602</v>
      </c>
      <c r="N171" s="2" t="s">
        <v>188</v>
      </c>
    </row>
    <row r="172" spans="1:14" x14ac:dyDescent="0.25">
      <c r="A172" s="3">
        <v>2022</v>
      </c>
      <c r="B172" s="5">
        <v>35234758</v>
      </c>
      <c r="C172" s="11" t="s">
        <v>181</v>
      </c>
      <c r="D172" s="13">
        <v>0.58200757575757578</v>
      </c>
      <c r="E172" s="14"/>
      <c r="F172" s="15">
        <v>0.58200757575757578</v>
      </c>
      <c r="G172" s="12" t="s">
        <v>22</v>
      </c>
      <c r="H172" s="2"/>
      <c r="I172" s="2"/>
      <c r="J172" s="2"/>
      <c r="K172" s="2"/>
      <c r="L172" s="2">
        <f>INDEX('[1]WSHP Project Log (All)'!$ES$7:$ES$256,MATCH(B172,'[1]WSHP Project Log (All)'!$C$7:$C$256,0))</f>
        <v>38.757626755399997</v>
      </c>
      <c r="M172" s="2">
        <f>INDEX('[1]WSHP Project Log (All)'!$ET$7:$ET$256,MATCH(B172,'[1]WSHP Project Log (All)'!$C$7:$C$256,0))</f>
        <v>-122.6357688602</v>
      </c>
      <c r="N172" s="2" t="s">
        <v>188</v>
      </c>
    </row>
    <row r="173" spans="1:14" x14ac:dyDescent="0.25">
      <c r="A173" s="3">
        <v>2022</v>
      </c>
      <c r="B173" s="5">
        <v>35234862</v>
      </c>
      <c r="C173" s="11" t="s">
        <v>182</v>
      </c>
      <c r="D173" s="13">
        <v>7.9924242424242425E-2</v>
      </c>
      <c r="E173" s="14"/>
      <c r="F173" s="15">
        <v>7.9924242424242425E-2</v>
      </c>
      <c r="G173" s="12" t="s">
        <v>22</v>
      </c>
      <c r="H173" s="2"/>
      <c r="I173" s="2"/>
      <c r="J173" s="2"/>
      <c r="K173" s="2"/>
      <c r="L173" s="2">
        <f>INDEX('[1]WSHP Project Log (All)'!$ES$7:$ES$256,MATCH(B173,'[1]WSHP Project Log (All)'!$C$7:$C$256,0))</f>
        <v>38.757626755399997</v>
      </c>
      <c r="M173" s="2">
        <f>INDEX('[1]WSHP Project Log (All)'!$ET$7:$ET$256,MATCH(B173,'[1]WSHP Project Log (All)'!$C$7:$C$256,0))</f>
        <v>-122.6357688602</v>
      </c>
      <c r="N173" s="2" t="s">
        <v>188</v>
      </c>
    </row>
    <row r="174" spans="1:14" x14ac:dyDescent="0.25">
      <c r="A174" s="3">
        <v>2022</v>
      </c>
      <c r="B174" s="5">
        <v>35234865</v>
      </c>
      <c r="C174" s="11" t="s">
        <v>183</v>
      </c>
      <c r="D174" s="13">
        <v>0.64753787878787883</v>
      </c>
      <c r="E174" s="14"/>
      <c r="F174" s="15">
        <v>0.64753787878787883</v>
      </c>
      <c r="G174" s="12" t="s">
        <v>22</v>
      </c>
      <c r="H174" s="2"/>
      <c r="I174" s="2"/>
      <c r="J174" s="2"/>
      <c r="K174" s="2"/>
      <c r="L174" s="2">
        <f>INDEX('[1]WSHP Project Log (All)'!$ES$7:$ES$256,MATCH(B174,'[1]WSHP Project Log (All)'!$C$7:$C$256,0))</f>
        <v>38.757626755399997</v>
      </c>
      <c r="M174" s="2">
        <f>INDEX('[1]WSHP Project Log (All)'!$ET$7:$ET$256,MATCH(B174,'[1]WSHP Project Log (All)'!$C$7:$C$256,0))</f>
        <v>-122.6357688602</v>
      </c>
      <c r="N174" s="2" t="s">
        <v>188</v>
      </c>
    </row>
    <row r="175" spans="1:14" x14ac:dyDescent="0.25">
      <c r="A175" s="3">
        <v>2022</v>
      </c>
      <c r="B175" s="5">
        <v>74022385</v>
      </c>
      <c r="C175" s="11" t="s">
        <v>184</v>
      </c>
      <c r="D175" s="13">
        <v>2.4191287878787877</v>
      </c>
      <c r="E175" s="14"/>
      <c r="F175" s="15">
        <v>2.1632575757575756</v>
      </c>
      <c r="G175" s="12" t="s">
        <v>22</v>
      </c>
      <c r="H175" s="2"/>
      <c r="I175" s="2"/>
      <c r="J175" s="2" t="s">
        <v>187</v>
      </c>
      <c r="K175" s="2"/>
      <c r="L175" s="2">
        <f>INDEX('[1]WSHP Project Log (All)'!$ES$7:$ES$256,MATCH(B175,'[1]WSHP Project Log (All)'!$C$7:$C$256,0))</f>
        <v>38.902360000000002</v>
      </c>
      <c r="M175" s="2">
        <f>INDEX('[1]WSHP Project Log (All)'!$ET$7:$ET$256,MATCH(B175,'[1]WSHP Project Log (All)'!$C$7:$C$256,0))</f>
        <v>-122.75192</v>
      </c>
      <c r="N175" s="2" t="s">
        <v>188</v>
      </c>
    </row>
  </sheetData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D9F5D9F576C04083EADA300E843D1A" ma:contentTypeVersion="2" ma:contentTypeDescription="Create a new document." ma:contentTypeScope="" ma:versionID="cf09a1b3d2367657456e207022ec07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45b1eb723395c1f2f5ab635b757ccd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E3F444-6C7C-4E5F-87A8-F7A5BEB4DA1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89AEB71-1EA7-4F56-8E46-4F7D9A359B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6EEC6D-0997-40DC-A340-34ECA48399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Rao, Raghu</dc:creator>
  <cp:lastModifiedBy>Suleman, Mohammad</cp:lastModifiedBy>
  <dcterms:created xsi:type="dcterms:W3CDTF">2021-04-27T21:19:35Z</dcterms:created>
  <dcterms:modified xsi:type="dcterms:W3CDTF">2021-04-29T22:59:50Z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0x0101006ED9F5D9F576C04083EADA300E843D1A</vt:lpwstr>
  </property>
</Properties>
</file>